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0" yWindow="0" windowWidth="20490" windowHeight="7545" tabRatio="666" firstSheet="9" activeTab="11"/>
  </bookViews>
  <sheets>
    <sheet name="N_Campos Generales" sheetId="4" r:id="rId1"/>
    <sheet name="N_Campos Específicos" sheetId="5" r:id="rId2"/>
    <sheet name="a)Equipo (E)" sheetId="2" r:id="rId3"/>
    <sheet name="b)Equipo (T)" sheetId="10" r:id="rId4"/>
    <sheet name="c)Mano de Obra (E)" sheetId="1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Rel." sheetId="7" r:id="rId11"/>
    <sheet name="j)Materiales (E) con %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6" i="9" l="1"/>
  <c r="B10" i="8" l="1"/>
  <c r="G6" i="7"/>
  <c r="J6" i="6"/>
  <c r="H6" i="9"/>
  <c r="G6" i="12"/>
  <c r="H6" i="3"/>
  <c r="G6" i="11"/>
  <c r="G6" i="1"/>
  <c r="J6" i="10"/>
  <c r="B10" i="7"/>
  <c r="B10" i="6"/>
  <c r="B10" i="9"/>
  <c r="B10" i="12"/>
  <c r="B10" i="3"/>
  <c r="B10" i="11"/>
  <c r="B10" i="1"/>
  <c r="B10" i="10"/>
  <c r="J6" i="2"/>
  <c r="B10" i="2"/>
  <c r="G6" i="8"/>
  <c r="A19" i="12" l="1"/>
  <c r="A20" i="3"/>
  <c r="A19" i="11"/>
  <c r="A20" i="1"/>
  <c r="A19" i="10"/>
  <c r="A20" i="2"/>
  <c r="A2" i="8"/>
  <c r="A2" i="7"/>
  <c r="A2" i="6"/>
  <c r="A2" i="9"/>
  <c r="A2" i="12"/>
  <c r="A2" i="3"/>
  <c r="A2" i="11"/>
  <c r="A2" i="1"/>
  <c r="A2" i="10"/>
  <c r="A2" i="2"/>
  <c r="G9" i="12"/>
  <c r="G7" i="12"/>
  <c r="B6" i="12"/>
  <c r="E5" i="12"/>
  <c r="B5" i="12"/>
  <c r="B3" i="12"/>
  <c r="G9" i="11"/>
  <c r="G7" i="11"/>
  <c r="B6" i="11"/>
  <c r="E5" i="11"/>
  <c r="B5" i="11"/>
  <c r="B3" i="11"/>
  <c r="G14" i="10"/>
  <c r="F14" i="10"/>
  <c r="J9" i="10"/>
  <c r="J7" i="10"/>
  <c r="B6" i="10"/>
  <c r="H5" i="10"/>
  <c r="B5" i="10"/>
  <c r="B3" i="10"/>
  <c r="A20" i="9"/>
  <c r="H9" i="9"/>
  <c r="H7" i="9"/>
  <c r="F5" i="9"/>
  <c r="B5" i="9"/>
  <c r="B3" i="9"/>
  <c r="H14" i="2"/>
  <c r="G14" i="2"/>
  <c r="A24" i="8"/>
  <c r="A24" i="7"/>
  <c r="A23" i="6"/>
  <c r="G9" i="8"/>
  <c r="G7" i="8"/>
  <c r="B6" i="8"/>
  <c r="E5" i="8"/>
  <c r="B5" i="8"/>
  <c r="B3" i="8"/>
  <c r="G9" i="7"/>
  <c r="G7" i="7"/>
  <c r="B6" i="7"/>
  <c r="E5" i="7"/>
  <c r="B5" i="7"/>
  <c r="B3" i="7"/>
  <c r="I14" i="6"/>
  <c r="J9" i="6"/>
  <c r="J7" i="6"/>
  <c r="B6" i="6"/>
  <c r="F5" i="6"/>
  <c r="B5" i="6"/>
  <c r="B3" i="6"/>
  <c r="H9" i="3"/>
  <c r="H7" i="3"/>
  <c r="B6" i="3"/>
  <c r="F5" i="3"/>
  <c r="B5" i="3"/>
  <c r="B3" i="3"/>
  <c r="J9" i="2"/>
  <c r="J7" i="2"/>
  <c r="B6" i="2"/>
  <c r="H5" i="2"/>
  <c r="B5" i="2"/>
  <c r="B3" i="2"/>
  <c r="G9" i="1"/>
  <c r="G7" i="1"/>
  <c r="E5" i="1"/>
  <c r="B6" i="1"/>
  <c r="B5" i="1"/>
  <c r="B3" i="1"/>
  <c r="I14" i="2" l="1"/>
  <c r="H14" i="10"/>
</calcChain>
</file>

<file path=xl/sharedStrings.xml><?xml version="1.0" encoding="utf-8"?>
<sst xmlns="http://schemas.openxmlformats.org/spreadsheetml/2006/main" count="579" uniqueCount="278">
  <si>
    <t>{titulos}</t>
  </si>
  <si>
    <t>Fecha: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</si>
  <si>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</si>
  <si>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</si>
  <si>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</si>
  <si>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</si>
  <si>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</si>
  <si>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</si>
  <si>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</si>
  <si>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</si>
  <si>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PROGRAMA DE EROGACIÓN MENSUAL DE LA MAQUINARIA Y EQUIPO DE CONSTRUCCIÓN</t>
  </si>
  <si>
    <t>Undad</t>
  </si>
  <si>
    <t>Costo por Hora</t>
  </si>
  <si>
    <t>Capacidad</t>
  </si>
  <si>
    <t>Potencia</t>
  </si>
  <si>
    <t>Horas por turno</t>
  </si>
  <si>
    <t>No. De Máquinas</t>
  </si>
  <si>
    <t>Días Efectivos</t>
  </si>
  <si>
    <t>Horas Efectivas</t>
  </si>
  <si>
    <t>{capacidad}</t>
  </si>
  <si>
    <t>{potencia}</t>
  </si>
  <si>
    <t>{volumen}</t>
  </si>
  <si>
    <t>PROGRAMA DE EROGACIÓN DE UTILIZACIÓN MENSUAL DE MATERIALES Y EQUIPOS DE INSTALACIÓN PERMANENTE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</si>
  <si>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</si>
  <si>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</si>
  <si>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</si>
  <si>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</si>
  <si>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</si>
  <si>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</si>
  <si>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</si>
  <si>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</si>
  <si>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</si>
  <si>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</si>
  <si>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</si>
  <si>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</si>
  <si>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</si>
  <si>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</si>
  <si>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</si>
  <si>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</si>
  <si>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</si>
  <si>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</si>
  <si>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</si>
  <si>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</si>
  <si>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</si>
  <si>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</si>
  <si>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</si>
  <si>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</si>
  <si>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</si>
  <si>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</si>
  <si>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</si>
  <si>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</si>
  <si>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</si>
  <si>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</si>
  <si>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</si>
  <si>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</si>
  <si>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</si>
  <si>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</si>
  <si>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</si>
  <si>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</si>
  <si>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</si>
  <si>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</si>
  <si>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</si>
  <si>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</si>
  <si>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</si>
  <si>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</si>
  <si>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</si>
  <si>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</si>
  <si>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</si>
  <si>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</si>
  <si>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</si>
  <si>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</si>
  <si>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</si>
  <si>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</si>
  <si>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</si>
  <si>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</si>
  <si>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</si>
  <si>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</si>
  <si>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</si>
  <si>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</si>
  <si>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</si>
  <si>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</si>
  <si>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</si>
  <si>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</si>
  <si>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</si>
  <si>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</si>
  <si>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</si>
  <si>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</si>
  <si>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</si>
  <si>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</si>
  <si>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</si>
  <si>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</si>
  <si>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</si>
  <si>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</si>
  <si>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</si>
  <si>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</si>
  <si>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</si>
  <si>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</si>
  <si>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</si>
  <si>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</si>
  <si>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</si>
  <si>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</si>
  <si>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</si>
  <si>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</si>
  <si>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</si>
  <si>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</si>
  <si>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</si>
  <si>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</si>
  <si>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</si>
  <si>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</si>
  <si>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</si>
  <si>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</si>
  <si>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</si>
  <si>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</si>
  <si>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</si>
  <si>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</si>
  <si>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</si>
  <si>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</si>
  <si>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</si>
  <si>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</si>
  <si>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</si>
  <si>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</si>
  <si>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</si>
  <si>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</si>
  <si>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</si>
  <si>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</si>
  <si>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</si>
  <si>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</si>
  <si>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Áreadetrabajo</t>
  </si>
  <si>
    <t>SalarioReal</t>
  </si>
  <si>
    <t>{areadetrabajo}</t>
  </si>
  <si>
    <t>Cliente:</t>
  </si>
  <si>
    <t>Obra:</t>
  </si>
  <si>
    <t>Inicio obra:</t>
  </si>
  <si>
    <t>Fin obra:</t>
  </si>
  <si>
    <t>Lugar:</t>
  </si>
  <si>
    <t>PROGRAMA DE EROGACIÓN DE UTILIZACIÓN MENSUAL DE MANO DE OBRA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</si>
  <si>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</si>
  <si>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</si>
  <si>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</si>
  <si>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</si>
  <si>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</si>
  <si>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</si>
  <si>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</si>
  <si>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</si>
  <si>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</si>
  <si>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</si>
  <si>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</si>
  <si>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</si>
  <si>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</si>
  <si>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</si>
  <si>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</si>
  <si>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</si>
  <si>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</si>
  <si>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</si>
  <si>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</si>
  <si>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</si>
  <si>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Costo</t>
  </si>
  <si>
    <t>{pie de página}</t>
  </si>
  <si>
    <t>Monto esta hoja:</t>
  </si>
  <si>
    <t>Acumulado:</t>
  </si>
  <si>
    <t>CAMPOS USADOS EN LOS REPORTES DE PROGRAMA DE SUMINISTROS</t>
  </si>
  <si>
    <t>Duracion: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</si>
  <si>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</si>
  <si>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</si>
  <si>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</si>
  <si>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</si>
  <si>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</si>
  <si>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</si>
  <si>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</si>
  <si>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</si>
  <si>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</si>
  <si>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</si>
  <si>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</si>
  <si>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</si>
  <si>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</si>
  <si>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</si>
  <si>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</si>
  <si>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</si>
  <si>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</si>
  <si>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</si>
  <si>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</si>
  <si>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</si>
  <si>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</si>
  <si>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</si>
  <si>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</si>
  <si>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</si>
  <si>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</si>
  <si>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</si>
  <si>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</si>
  <si>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</si>
  <si>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</si>
  <si>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</si>
  <si>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</si>
  <si>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</si>
  <si>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</si>
  <si>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</si>
  <si>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</si>
  <si>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</si>
  <si>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</si>
  <si>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</si>
  <si>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</si>
  <si>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</si>
  <si>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</si>
  <si>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</si>
  <si>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</si>
  <si>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</si>
  <si>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</si>
  <si>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</si>
  <si>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</si>
  <si>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</si>
  <si>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</si>
  <si>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</si>
  <si>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</si>
  <si>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</si>
  <si>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</si>
  <si>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</si>
  <si>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</si>
  <si>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</si>
  <si>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</si>
  <si>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</si>
  <si>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</si>
  <si>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</si>
  <si>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</si>
  <si>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</si>
  <si>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</si>
  <si>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</si>
  <si>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</si>
  <si>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</si>
  <si>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</si>
  <si>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</si>
  <si>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</si>
  <si>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</si>
  <si>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</si>
  <si>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</si>
  <si>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</si>
  <si>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</si>
  <si>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</si>
  <si>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</si>
  <si>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</si>
  <si>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</si>
  <si>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</si>
  <si>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</si>
  <si>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</si>
  <si>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</si>
  <si>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</si>
  <si>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</si>
  <si>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</si>
  <si>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</si>
  <si>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</si>
  <si>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</si>
  <si>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</si>
  <si>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</si>
  <si>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</si>
  <si>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</si>
  <si>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</si>
  <si>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</si>
  <si>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</si>
  <si>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</si>
  <si>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</si>
  <si>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</si>
  <si>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{consecutivo}</t>
  </si>
  <si>
    <t>Número consecutivo de impresión.</t>
  </si>
  <si>
    <t>Consecutivo</t>
  </si>
  <si>
    <t>Concurso No:</t>
  </si>
  <si>
    <t>110812-11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</si>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</sst>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8" x14ac:knownFonts="1">
    <font>
      <sz val="7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theme="0" tint="-0.34998626667073579"/>
      </right>
      <top style="thin">
        <color indexed="55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indexed="55"/>
      </bottom>
      <diagonal/>
    </border>
    <border>
      <left style="thin">
        <color theme="0" tint="-0.34998626667073579"/>
      </left>
      <right/>
      <top/>
      <bottom/>
      <diagonal/>
    </border>
  </borders>
  <cellStyleXfs count="6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3" fillId="0" borderId="0"/>
    <xf numFmtId="0" fontId="17" fillId="0" borderId="0"/>
    <xf numFmtId="0" fontId="1" fillId="0" borderId="0"/>
  </cellStyleXfs>
  <cellXfs count="139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5" fillId="3" borderId="11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 wrapText="1"/>
    </xf>
    <xf numFmtId="0" fontId="5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5" fillId="5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8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5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9" fillId="4" borderId="13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7" fillId="3" borderId="13" xfId="0" applyFont="1" applyFill="1" applyBorder="1" applyAlignment="1">
      <alignment horizontal="center" vertical="top"/>
    </xf>
    <xf numFmtId="0" fontId="7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8" fillId="2" borderId="17" xfId="0" applyFont="1" applyFill="1" applyBorder="1" applyAlignment="1">
      <alignment vertical="top" wrapText="1"/>
    </xf>
    <xf numFmtId="0" fontId="5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0" fontId="5" fillId="2" borderId="17" xfId="0" applyFont="1" applyFill="1" applyBorder="1"/>
    <xf numFmtId="0" fontId="0" fillId="2" borderId="17" xfId="0" applyFill="1" applyBorder="1"/>
    <xf numFmtId="0" fontId="5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6" fillId="2" borderId="16" xfId="0" applyFont="1" applyFill="1" applyBorder="1" applyAlignment="1">
      <alignment vertical="top"/>
    </xf>
    <xf numFmtId="0" fontId="6" fillId="2" borderId="17" xfId="0" applyFont="1" applyFill="1" applyBorder="1" applyAlignment="1">
      <alignment vertical="top"/>
    </xf>
    <xf numFmtId="0" fontId="6" fillId="2" borderId="18" xfId="0" applyFont="1" applyFill="1" applyBorder="1" applyAlignment="1">
      <alignment vertical="top"/>
    </xf>
    <xf numFmtId="0" fontId="6" fillId="2" borderId="13" xfId="0" applyFont="1" applyFill="1" applyBorder="1" applyAlignment="1">
      <alignment vertical="top"/>
    </xf>
    <xf numFmtId="0" fontId="6" fillId="2" borderId="16" xfId="0" applyFont="1" applyFill="1" applyBorder="1"/>
    <xf numFmtId="0" fontId="6" fillId="2" borderId="17" xfId="0" applyFont="1" applyFill="1" applyBorder="1"/>
    <xf numFmtId="0" fontId="4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6" fillId="2" borderId="17" xfId="0" applyFont="1" applyFill="1" applyBorder="1" applyAlignment="1">
      <alignment vertical="top" wrapText="1"/>
    </xf>
    <xf numFmtId="0" fontId="1" fillId="2" borderId="17" xfId="0" applyFont="1" applyFill="1" applyBorder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3" fillId="2" borderId="17" xfId="3" applyFill="1" applyBorder="1" applyAlignment="1">
      <alignment vertical="top"/>
    </xf>
    <xf numFmtId="0" fontId="13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167" fontId="3" fillId="0" borderId="0" xfId="0" applyNumberFormat="1" applyFont="1" applyBorder="1"/>
    <xf numFmtId="0" fontId="4" fillId="0" borderId="4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4" fillId="0" borderId="21" xfId="0" applyFont="1" applyBorder="1" applyAlignment="1">
      <alignment horizontal="right"/>
    </xf>
    <xf numFmtId="0" fontId="9" fillId="0" borderId="1" xfId="0" applyFont="1" applyBorder="1" applyAlignment="1"/>
    <xf numFmtId="0" fontId="9" fillId="0" borderId="3" xfId="0" applyFont="1" applyBorder="1" applyAlignment="1"/>
    <xf numFmtId="0" fontId="2" fillId="0" borderId="1" xfId="0" applyFont="1" applyBorder="1" applyAlignment="1"/>
    <xf numFmtId="0" fontId="2" fillId="0" borderId="3" xfId="0" applyFont="1" applyBorder="1" applyAlignment="1"/>
    <xf numFmtId="0" fontId="9" fillId="0" borderId="0" xfId="0" applyFont="1" applyBorder="1" applyAlignment="1"/>
    <xf numFmtId="0" fontId="9" fillId="0" borderId="1" xfId="0" applyFont="1" applyBorder="1" applyAlignment="1">
      <alignment vertical="top" wrapText="1"/>
    </xf>
    <xf numFmtId="0" fontId="15" fillId="2" borderId="17" xfId="0" applyFont="1" applyFill="1" applyBorder="1"/>
    <xf numFmtId="167" fontId="3" fillId="0" borderId="0" xfId="0" applyNumberFormat="1" applyFont="1" applyBorder="1" applyAlignment="1">
      <alignment horizontal="left"/>
    </xf>
    <xf numFmtId="0" fontId="4" fillId="0" borderId="0" xfId="0" applyFont="1"/>
    <xf numFmtId="0" fontId="4" fillId="0" borderId="30" xfId="0" applyFont="1" applyBorder="1"/>
    <xf numFmtId="0" fontId="3" fillId="0" borderId="30" xfId="0" applyFont="1" applyBorder="1"/>
    <xf numFmtId="0" fontId="3" fillId="0" borderId="1" xfId="0" applyFont="1" applyBorder="1"/>
    <xf numFmtId="167" fontId="3" fillId="0" borderId="5" xfId="0" applyNumberFormat="1" applyFont="1" applyBorder="1" applyAlignment="1">
      <alignment horizontal="left"/>
    </xf>
    <xf numFmtId="0" fontId="3" fillId="0" borderId="4" xfId="0" applyFont="1" applyBorder="1"/>
    <xf numFmtId="0" fontId="5" fillId="0" borderId="30" xfId="0" applyFont="1" applyBorder="1"/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 wrapText="1"/>
    </xf>
    <xf numFmtId="167" fontId="16" fillId="0" borderId="10" xfId="0" applyNumberFormat="1" applyFont="1" applyBorder="1" applyAlignment="1">
      <alignment horizontal="center" vertical="center"/>
    </xf>
    <xf numFmtId="0" fontId="0" fillId="0" borderId="0" xfId="0" applyFont="1"/>
    <xf numFmtId="49" fontId="0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/>
    </xf>
    <xf numFmtId="164" fontId="0" fillId="0" borderId="0" xfId="0" applyNumberFormat="1" applyFont="1" applyBorder="1" applyAlignment="1">
      <alignment horizontal="right" vertical="top"/>
    </xf>
    <xf numFmtId="0" fontId="0" fillId="0" borderId="0" xfId="0" applyNumberFormat="1" applyFont="1" applyBorder="1" applyAlignment="1">
      <alignment horizontal="center" vertical="top"/>
    </xf>
    <xf numFmtId="0" fontId="0" fillId="0" borderId="0" xfId="0" applyFont="1" applyBorder="1" applyAlignment="1">
      <alignment horizontal="center" vertical="top"/>
    </xf>
    <xf numFmtId="2" fontId="0" fillId="0" borderId="0" xfId="0" applyNumberFormat="1" applyFont="1" applyBorder="1" applyAlignment="1">
      <alignment horizontal="center" vertical="top"/>
    </xf>
    <xf numFmtId="165" fontId="0" fillId="0" borderId="0" xfId="0" applyNumberFormat="1" applyFont="1" applyBorder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0" fontId="0" fillId="0" borderId="0" xfId="0" applyFont="1" applyBorder="1"/>
    <xf numFmtId="166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22" xfId="0" applyFont="1" applyBorder="1"/>
    <xf numFmtId="0" fontId="0" fillId="0" borderId="23" xfId="0" applyFont="1" applyBorder="1"/>
    <xf numFmtId="0" fontId="16" fillId="0" borderId="23" xfId="0" applyFont="1" applyBorder="1" applyAlignment="1">
      <alignment horizontal="right"/>
    </xf>
    <xf numFmtId="164" fontId="16" fillId="0" borderId="27" xfId="0" applyNumberFormat="1" applyFont="1" applyBorder="1" applyAlignment="1">
      <alignment horizontal="right" vertical="top"/>
    </xf>
    <xf numFmtId="0" fontId="16" fillId="0" borderId="24" xfId="0" applyFont="1" applyBorder="1"/>
    <xf numFmtId="0" fontId="16" fillId="0" borderId="0" xfId="0" applyFont="1" applyBorder="1" applyAlignment="1">
      <alignment horizontal="right"/>
    </xf>
    <xf numFmtId="164" fontId="16" fillId="0" borderId="28" xfId="0" applyNumberFormat="1" applyFont="1" applyBorder="1" applyAlignment="1">
      <alignment horizontal="right" vertical="top"/>
    </xf>
    <xf numFmtId="0" fontId="0" fillId="0" borderId="25" xfId="0" applyFont="1" applyBorder="1"/>
    <xf numFmtId="0" fontId="0" fillId="0" borderId="26" xfId="0" applyFont="1" applyBorder="1"/>
    <xf numFmtId="0" fontId="16" fillId="0" borderId="26" xfId="0" applyFont="1" applyBorder="1" applyAlignment="1">
      <alignment horizontal="right"/>
    </xf>
    <xf numFmtId="164" fontId="16" fillId="0" borderId="29" xfId="0" applyNumberFormat="1" applyFont="1" applyBorder="1" applyAlignment="1">
      <alignment horizontal="right" vertical="top"/>
    </xf>
    <xf numFmtId="0" fontId="0" fillId="0" borderId="0" xfId="0" applyFont="1" applyAlignment="1">
      <alignment horizontal="right"/>
    </xf>
    <xf numFmtId="0" fontId="16" fillId="0" borderId="9" xfId="0" applyFont="1" applyBorder="1" applyAlignment="1">
      <alignment horizontal="center" vertical="center"/>
    </xf>
    <xf numFmtId="49" fontId="0" fillId="0" borderId="0" xfId="0" applyNumberFormat="1" applyFont="1" applyBorder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right"/>
    </xf>
    <xf numFmtId="0" fontId="16" fillId="0" borderId="8" xfId="0" applyFont="1" applyBorder="1" applyAlignment="1">
      <alignment horizontal="center" vertical="center" wrapText="1"/>
    </xf>
    <xf numFmtId="0" fontId="0" fillId="0" borderId="0" xfId="0" applyFont="1" applyAlignment="1">
      <alignment vertical="top"/>
    </xf>
    <xf numFmtId="167" fontId="16" fillId="0" borderId="10" xfId="0" applyNumberFormat="1" applyFont="1" applyBorder="1" applyAlignment="1">
      <alignment horizontal="center" vertical="center" wrapText="1"/>
    </xf>
    <xf numFmtId="164" fontId="16" fillId="0" borderId="27" xfId="0" applyNumberFormat="1" applyFont="1" applyBorder="1" applyAlignment="1">
      <alignment horizontal="center" vertical="top"/>
    </xf>
    <xf numFmtId="0" fontId="0" fillId="0" borderId="24" xfId="0" applyFont="1" applyBorder="1"/>
    <xf numFmtId="0" fontId="16" fillId="0" borderId="0" xfId="0" applyFont="1" applyBorder="1"/>
    <xf numFmtId="10" fontId="16" fillId="0" borderId="28" xfId="0" applyNumberFormat="1" applyFont="1" applyBorder="1" applyAlignment="1">
      <alignment horizontal="right" vertical="top"/>
    </xf>
    <xf numFmtId="0" fontId="16" fillId="0" borderId="25" xfId="0" applyFont="1" applyBorder="1"/>
    <xf numFmtId="0" fontId="16" fillId="0" borderId="26" xfId="0" applyFont="1" applyBorder="1"/>
    <xf numFmtId="10" fontId="16" fillId="0" borderId="29" xfId="0" applyNumberFormat="1" applyFont="1" applyBorder="1" applyAlignment="1">
      <alignment horizontal="right" vertical="top"/>
    </xf>
    <xf numFmtId="0" fontId="16" fillId="0" borderId="31" xfId="0" applyFont="1" applyBorder="1" applyAlignment="1">
      <alignment horizontal="right"/>
    </xf>
    <xf numFmtId="0" fontId="16" fillId="0" borderId="32" xfId="0" applyFont="1" applyBorder="1" applyAlignment="1">
      <alignment horizontal="right"/>
    </xf>
    <xf numFmtId="0" fontId="16" fillId="0" borderId="33" xfId="0" applyFont="1" applyBorder="1" applyAlignment="1">
      <alignment horizontal="right"/>
    </xf>
    <xf numFmtId="164" fontId="16" fillId="0" borderId="0" xfId="0" applyNumberFormat="1" applyFont="1" applyBorder="1" applyAlignment="1">
      <alignment horizontal="right" vertical="top"/>
    </xf>
    <xf numFmtId="164" fontId="16" fillId="0" borderId="34" xfId="0" applyNumberFormat="1" applyFont="1" applyBorder="1" applyAlignment="1">
      <alignment horizontal="right" vertical="top"/>
    </xf>
    <xf numFmtId="0" fontId="5" fillId="5" borderId="15" xfId="4" applyFont="1" applyFill="1" applyBorder="1" applyAlignment="1">
      <alignment vertical="top" wrapText="1"/>
    </xf>
    <xf numFmtId="0" fontId="5" fillId="2" borderId="16" xfId="4" applyFont="1" applyFill="1" applyBorder="1" applyAlignment="1">
      <alignment vertical="top" wrapText="1"/>
    </xf>
    <xf numFmtId="0" fontId="5" fillId="2" borderId="17" xfId="4" applyFont="1" applyFill="1" applyBorder="1" applyAlignment="1">
      <alignment vertical="top" wrapText="1"/>
    </xf>
    <xf numFmtId="0" fontId="11" fillId="2" borderId="17" xfId="1" applyFill="1" applyBorder="1" applyAlignment="1" applyProtection="1">
      <alignment vertical="top" wrapText="1"/>
    </xf>
    <xf numFmtId="49" fontId="5" fillId="2" borderId="17" xfId="4" applyNumberFormat="1" applyFont="1" applyFill="1" applyBorder="1" applyAlignment="1">
      <alignment vertical="top" wrapText="1"/>
    </xf>
    <xf numFmtId="0" fontId="5" fillId="2" borderId="17" xfId="4" applyFont="1" applyFill="1" applyBorder="1" applyAlignment="1">
      <alignment horizontal="left" vertical="top" wrapText="1"/>
    </xf>
    <xf numFmtId="0" fontId="5" fillId="5" borderId="17" xfId="4" applyFont="1" applyFill="1" applyBorder="1" applyAlignment="1">
      <alignment vertical="top" wrapText="1"/>
    </xf>
    <xf numFmtId="0" fontId="5" fillId="2" borderId="15" xfId="4" applyFont="1" applyFill="1" applyBorder="1" applyAlignment="1">
      <alignment vertical="top" wrapText="1"/>
    </xf>
    <xf numFmtId="0" fontId="5" fillId="5" borderId="20" xfId="4" applyFont="1" applyFill="1" applyBorder="1" applyAlignment="1">
      <alignment vertical="top" wrapText="1"/>
    </xf>
    <xf numFmtId="164" fontId="5" fillId="2" borderId="17" xfId="4" applyNumberFormat="1" applyFont="1" applyFill="1" applyBorder="1" applyAlignment="1">
      <alignment vertical="top" wrapText="1"/>
    </xf>
    <xf numFmtId="10" fontId="5" fillId="2" borderId="17" xfId="4" applyNumberFormat="1" applyFont="1" applyFill="1" applyBorder="1" applyAlignment="1">
      <alignment vertical="top" wrapText="1"/>
    </xf>
    <xf numFmtId="0" fontId="5" fillId="2" borderId="17" xfId="5" applyFont="1" applyFill="1" applyBorder="1" applyAlignment="1">
      <alignment vertical="top"/>
    </xf>
    <xf numFmtId="0" fontId="5" fillId="2" borderId="17" xfId="5" applyFont="1" applyFill="1" applyBorder="1" applyAlignment="1">
      <alignment vertical="top" wrapText="1"/>
    </xf>
    <xf numFmtId="167" fontId="5" fillId="2" borderId="17" xfId="4" applyNumberFormat="1" applyFont="1" applyFill="1" applyBorder="1" applyAlignment="1">
      <alignment vertical="top" wrapText="1"/>
    </xf>
    <xf numFmtId="167" fontId="5" fillId="2" borderId="18" xfId="4" applyNumberFormat="1" applyFont="1" applyFill="1" applyBorder="1" applyAlignment="1">
      <alignment vertical="top" wrapText="1"/>
    </xf>
    <xf numFmtId="0" fontId="4" fillId="0" borderId="30" xfId="0" applyFont="1" applyBorder="1" applyAlignment="1">
      <alignment horizontal="center"/>
    </xf>
    <xf numFmtId="0" fontId="3" fillId="0" borderId="0" xfId="0" applyFont="1" applyBorder="1" applyAlignment="1">
      <alignment horizontal="justify"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</cellXfs>
  <cellStyles count="6">
    <cellStyle name="Hipervínculo" xfId="1" builtinId="8"/>
    <cellStyle name="Normal" xfId="0" builtinId="0" customBuiltin="1"/>
    <cellStyle name="Normal 2" xfId="3"/>
    <cellStyle name="Normal 2 2" xfId="5"/>
    <cellStyle name="Normal 3" xfId="4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16</xdr:row>
      <xdr:rowOff>38100</xdr:rowOff>
    </xdr:from>
    <xdr:to>
      <xdr:col>10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oneCellAnchor>
    <xdr:from>
      <xdr:col>8</xdr:col>
      <xdr:colOff>600075</xdr:colOff>
      <xdr:row>1</xdr:row>
      <xdr:rowOff>119282</xdr:rowOff>
    </xdr:from>
    <xdr:ext cx="567928" cy="430731"/>
    <xdr:pic>
      <xdr:nvPicPr>
        <xdr:cNvPr id="4" name="logoempresa">
          <a:extLst>
            <a:ext uri="{FF2B5EF4-FFF2-40B4-BE49-F238E27FC236}">
              <a16:creationId xmlns="" xmlns:a16="http://schemas.microsoft.com/office/drawing/2014/main" id="{02F8CFCE-A67F-4EC9-A54A-00C0B776AE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5125" y="271682"/>
          <a:ext cx="567928" cy="430731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76199</xdr:colOff>
      <xdr:row>16</xdr:row>
      <xdr:rowOff>38100</xdr:rowOff>
    </xdr:from>
    <xdr:to>
      <xdr:col>4</xdr:col>
      <xdr:colOff>638175</xdr:colOff>
      <xdr:row>16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SpPr/>
      </xdr:nvSpPr>
      <xdr:spPr>
        <a:xfrm>
          <a:off x="4895849" y="3657600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590550</xdr:colOff>
      <xdr:row>1</xdr:row>
      <xdr:rowOff>111068</xdr:rowOff>
    </xdr:from>
    <xdr:to>
      <xdr:col>6</xdr:col>
      <xdr:colOff>491728</xdr:colOff>
      <xdr:row>4</xdr:row>
      <xdr:rowOff>72452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82A5203D-CA5B-4C58-9AF1-BA411ACDF8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3550" y="263468"/>
          <a:ext cx="539353" cy="4090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152399</xdr:colOff>
      <xdr:row>15</xdr:row>
      <xdr:rowOff>38100</xdr:rowOff>
    </xdr:from>
    <xdr:to>
      <xdr:col>9</xdr:col>
      <xdr:colOff>790574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6381749" y="31051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9</xdr:col>
      <xdr:colOff>19050</xdr:colOff>
      <xdr:row>1</xdr:row>
      <xdr:rowOff>111068</xdr:rowOff>
    </xdr:from>
    <xdr:to>
      <xdr:col>9</xdr:col>
      <xdr:colOff>558403</xdr:colOff>
      <xdr:row>4</xdr:row>
      <xdr:rowOff>72452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3E0ADC29-83FC-411A-8B9B-6C9968E523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86525" y="263468"/>
          <a:ext cx="539353" cy="4090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685800</xdr:colOff>
      <xdr:row>1</xdr:row>
      <xdr:rowOff>120593</xdr:rowOff>
    </xdr:from>
    <xdr:to>
      <xdr:col>6</xdr:col>
      <xdr:colOff>367903</xdr:colOff>
      <xdr:row>4</xdr:row>
      <xdr:rowOff>81977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BDA4C824-C87D-42BD-9093-23F7943D17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15050" y="272993"/>
          <a:ext cx="539353" cy="4090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/>
      </xdr:nvSpPr>
      <xdr:spPr>
        <a:xfrm>
          <a:off x="5724524" y="29051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619125</xdr:colOff>
      <xdr:row>1</xdr:row>
      <xdr:rowOff>111068</xdr:rowOff>
    </xdr:from>
    <xdr:to>
      <xdr:col>6</xdr:col>
      <xdr:colOff>520303</xdr:colOff>
      <xdr:row>4</xdr:row>
      <xdr:rowOff>72452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ECCAA3D7-F4AB-44D0-A264-664F7C8267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263468"/>
          <a:ext cx="539353" cy="4090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866775</xdr:colOff>
      <xdr:row>16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SpPr/>
      </xdr:nvSpPr>
      <xdr:spPr>
        <a:xfrm>
          <a:off x="4829174" y="3343275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609600</xdr:colOff>
      <xdr:row>1</xdr:row>
      <xdr:rowOff>111068</xdr:rowOff>
    </xdr:from>
    <xdr:to>
      <xdr:col>7</xdr:col>
      <xdr:colOff>510778</xdr:colOff>
      <xdr:row>4</xdr:row>
      <xdr:rowOff>72452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21216483-1F87-4DFB-8777-02E92A3A05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0" y="263468"/>
          <a:ext cx="539353" cy="40905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38099</xdr:colOff>
      <xdr:row>15</xdr:row>
      <xdr:rowOff>38100</xdr:rowOff>
    </xdr:from>
    <xdr:to>
      <xdr:col>3</xdr:col>
      <xdr:colOff>819150</xdr:colOff>
      <xdr:row>15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SpPr/>
      </xdr:nvSpPr>
      <xdr:spPr>
        <a:xfrm>
          <a:off x="3714749" y="3200400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600075</xdr:colOff>
      <xdr:row>1</xdr:row>
      <xdr:rowOff>111068</xdr:rowOff>
    </xdr:from>
    <xdr:to>
      <xdr:col>6</xdr:col>
      <xdr:colOff>501253</xdr:colOff>
      <xdr:row>4</xdr:row>
      <xdr:rowOff>72452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6A4B7367-CB0F-4519-B347-B0D02D3DAC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5425" y="263468"/>
          <a:ext cx="539353" cy="40905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866775</xdr:colOff>
      <xdr:row>16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SpPr/>
      </xdr:nvSpPr>
      <xdr:spPr>
        <a:xfrm>
          <a:off x="4829174" y="3200400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19050</xdr:colOff>
      <xdr:row>1</xdr:row>
      <xdr:rowOff>101543</xdr:rowOff>
    </xdr:from>
    <xdr:to>
      <xdr:col>7</xdr:col>
      <xdr:colOff>558403</xdr:colOff>
      <xdr:row>4</xdr:row>
      <xdr:rowOff>62927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E34F6869-4796-4D9D-B64A-7912FAC44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48350" y="253943"/>
          <a:ext cx="539353" cy="40905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66674</xdr:colOff>
      <xdr:row>16</xdr:row>
      <xdr:rowOff>38100</xdr:rowOff>
    </xdr:from>
    <xdr:to>
      <xdr:col>10</xdr:col>
      <xdr:colOff>628649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900-000003000000}"/>
            </a:ext>
          </a:extLst>
        </xdr:cNvPr>
        <xdr:cNvSpPr/>
      </xdr:nvSpPr>
      <xdr:spPr>
        <a:xfrm>
          <a:off x="7810499" y="35433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609600</xdr:colOff>
      <xdr:row>1</xdr:row>
      <xdr:rowOff>111068</xdr:rowOff>
    </xdr:from>
    <xdr:to>
      <xdr:col>9</xdr:col>
      <xdr:colOff>510778</xdr:colOff>
      <xdr:row>4</xdr:row>
      <xdr:rowOff>72452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70ADC7DA-2D68-4A5B-8354-09A9E0F8DA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86525" y="263468"/>
          <a:ext cx="539353" cy="40905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</xdr:colOff>
      <xdr:row>16</xdr:row>
      <xdr:rowOff>38100</xdr:rowOff>
    </xdr:from>
    <xdr:to>
      <xdr:col>5</xdr:col>
      <xdr:colOff>638174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A00-000003000000}"/>
            </a:ext>
          </a:extLst>
        </xdr:cNvPr>
        <xdr:cNvSpPr/>
      </xdr:nvSpPr>
      <xdr:spPr>
        <a:xfrm>
          <a:off x="6562724" y="32194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704850</xdr:colOff>
      <xdr:row>1</xdr:row>
      <xdr:rowOff>111068</xdr:rowOff>
    </xdr:from>
    <xdr:to>
      <xdr:col>6</xdr:col>
      <xdr:colOff>386953</xdr:colOff>
      <xdr:row>4</xdr:row>
      <xdr:rowOff>72452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7186A133-6E8D-4189-A2C6-026022D458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0" y="263468"/>
          <a:ext cx="539353" cy="409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50" workbookViewId="0">
      <selection activeCell="C74" sqref="C74"/>
    </sheetView>
  </sheetViews>
  <sheetFormatPr baseColWidth="10" defaultColWidth="9.3984375" defaultRowHeight="9" x14ac:dyDescent="0.15"/>
  <cols>
    <col min="1" max="1" width="31" customWidth="1"/>
    <col min="2" max="2" width="67.59765625" customWidth="1"/>
    <col min="3" max="3" width="50.19921875" customWidth="1"/>
  </cols>
  <sheetData>
    <row r="1" spans="1:3" ht="12.75" x14ac:dyDescent="0.2">
      <c r="B1" s="44" t="s">
        <v>238</v>
      </c>
      <c r="C1" s="45" t="s">
        <v>264</v>
      </c>
    </row>
    <row r="2" spans="1:3" ht="12.75" customHeight="1" x14ac:dyDescent="0.2">
      <c r="A2" s="32" t="s">
        <v>23</v>
      </c>
      <c r="B2" s="32"/>
      <c r="C2" s="41"/>
    </row>
    <row r="3" spans="1:3" ht="12.75" customHeight="1" x14ac:dyDescent="0.15">
      <c r="A3" s="33"/>
      <c r="B3" s="33"/>
      <c r="C3" s="33"/>
    </row>
    <row r="4" spans="1:3" ht="12.75" customHeight="1" x14ac:dyDescent="0.15">
      <c r="A4" s="6" t="s">
        <v>24</v>
      </c>
      <c r="B4" s="7" t="s">
        <v>25</v>
      </c>
      <c r="C4" s="8" t="s">
        <v>26</v>
      </c>
    </row>
    <row r="5" spans="1:3" ht="12.75" customHeight="1" x14ac:dyDescent="0.15">
      <c r="A5" s="9" t="s">
        <v>27</v>
      </c>
      <c r="B5" s="10"/>
      <c r="C5" s="11"/>
    </row>
    <row r="6" spans="1:3" ht="12.75" customHeight="1" x14ac:dyDescent="0.15">
      <c r="A6" s="34" t="s">
        <v>28</v>
      </c>
      <c r="B6" s="12" t="s">
        <v>29</v>
      </c>
      <c r="C6" s="120" t="s">
        <v>269</v>
      </c>
    </row>
    <row r="7" spans="1:3" ht="12.75" customHeight="1" x14ac:dyDescent="0.15">
      <c r="A7" s="35" t="s">
        <v>30</v>
      </c>
      <c r="B7" s="14" t="s">
        <v>31</v>
      </c>
      <c r="C7" s="121" t="s">
        <v>270</v>
      </c>
    </row>
    <row r="8" spans="1:3" ht="12.75" customHeight="1" x14ac:dyDescent="0.15">
      <c r="A8" s="35" t="s">
        <v>32</v>
      </c>
      <c r="B8" s="14" t="s">
        <v>33</v>
      </c>
      <c r="C8" s="121" t="s">
        <v>271</v>
      </c>
    </row>
    <row r="9" spans="1:3" ht="12.75" customHeight="1" x14ac:dyDescent="0.15">
      <c r="A9" s="35" t="s">
        <v>34</v>
      </c>
      <c r="B9" s="14" t="s">
        <v>35</v>
      </c>
      <c r="C9" s="121" t="s">
        <v>36</v>
      </c>
    </row>
    <row r="10" spans="1:3" ht="12.75" customHeight="1" x14ac:dyDescent="0.15">
      <c r="A10" s="14" t="s">
        <v>37</v>
      </c>
      <c r="B10" s="35" t="s">
        <v>38</v>
      </c>
      <c r="C10" s="121" t="s">
        <v>277</v>
      </c>
    </row>
    <row r="11" spans="1:3" ht="12.75" customHeight="1" x14ac:dyDescent="0.15">
      <c r="A11" s="14" t="s">
        <v>39</v>
      </c>
      <c r="B11" s="14" t="s">
        <v>40</v>
      </c>
      <c r="C11" s="121" t="s">
        <v>272</v>
      </c>
    </row>
    <row r="12" spans="1:3" ht="12.75" customHeight="1" x14ac:dyDescent="0.15">
      <c r="A12" s="14" t="s">
        <v>41</v>
      </c>
      <c r="B12" s="14" t="s">
        <v>42</v>
      </c>
      <c r="C12" s="121" t="s">
        <v>273</v>
      </c>
    </row>
    <row r="13" spans="1:3" ht="12.75" customHeight="1" x14ac:dyDescent="0.15">
      <c r="A13" s="14" t="s">
        <v>43</v>
      </c>
      <c r="B13" s="14" t="s">
        <v>44</v>
      </c>
      <c r="C13" s="122" t="s">
        <v>274</v>
      </c>
    </row>
    <row r="14" spans="1:3" ht="12.75" customHeight="1" x14ac:dyDescent="0.15">
      <c r="A14" s="35" t="s">
        <v>45</v>
      </c>
      <c r="B14" s="14" t="s">
        <v>46</v>
      </c>
      <c r="C14" s="123">
        <v>1234567</v>
      </c>
    </row>
    <row r="15" spans="1:3" ht="12.75" customHeight="1" x14ac:dyDescent="0.15">
      <c r="A15" s="35" t="s">
        <v>47</v>
      </c>
      <c r="B15" s="14" t="s">
        <v>48</v>
      </c>
      <c r="C15" s="123">
        <v>12345678</v>
      </c>
    </row>
    <row r="16" spans="1:3" ht="12.75" customHeight="1" x14ac:dyDescent="0.15">
      <c r="A16" s="35" t="s">
        <v>49</v>
      </c>
      <c r="B16" s="14" t="s">
        <v>50</v>
      </c>
      <c r="C16" s="123">
        <v>123456789</v>
      </c>
    </row>
    <row r="17" spans="1:3" ht="12.75" customHeight="1" x14ac:dyDescent="0.15">
      <c r="A17" s="35" t="s">
        <v>51</v>
      </c>
      <c r="B17" s="14" t="s">
        <v>52</v>
      </c>
      <c r="C17" s="121" t="s">
        <v>275</v>
      </c>
    </row>
    <row r="18" spans="1:3" ht="12.75" customHeight="1" x14ac:dyDescent="0.15">
      <c r="A18" s="35" t="s">
        <v>53</v>
      </c>
      <c r="B18" s="14" t="s">
        <v>54</v>
      </c>
      <c r="C18" s="121" t="s">
        <v>55</v>
      </c>
    </row>
    <row r="19" spans="1:3" ht="12.75" customHeight="1" x14ac:dyDescent="0.15">
      <c r="A19" s="9" t="s">
        <v>56</v>
      </c>
      <c r="B19" s="15"/>
      <c r="C19" s="119"/>
    </row>
    <row r="20" spans="1:3" ht="63.75" x14ac:dyDescent="0.15">
      <c r="A20" s="35" t="s">
        <v>57</v>
      </c>
      <c r="B20" s="35" t="s">
        <v>58</v>
      </c>
      <c r="C20" s="124" t="s">
        <v>59</v>
      </c>
    </row>
    <row r="21" spans="1:3" ht="25.5" x14ac:dyDescent="0.15">
      <c r="A21" s="14" t="s">
        <v>60</v>
      </c>
      <c r="B21" s="14" t="s">
        <v>61</v>
      </c>
      <c r="C21" s="121" t="s">
        <v>62</v>
      </c>
    </row>
    <row r="22" spans="1:3" ht="12.75" customHeight="1" x14ac:dyDescent="0.15">
      <c r="A22" s="14" t="s">
        <v>63</v>
      </c>
      <c r="B22" s="14" t="s">
        <v>64</v>
      </c>
      <c r="C22" s="121" t="s">
        <v>65</v>
      </c>
    </row>
    <row r="23" spans="1:3" ht="12.75" customHeight="1" x14ac:dyDescent="0.15">
      <c r="A23" s="14" t="s">
        <v>163</v>
      </c>
      <c r="B23" s="14" t="s">
        <v>164</v>
      </c>
      <c r="C23" s="121" t="s">
        <v>164</v>
      </c>
    </row>
    <row r="24" spans="1:3" ht="12.75" customHeight="1" x14ac:dyDescent="0.15">
      <c r="A24" s="14" t="s">
        <v>165</v>
      </c>
      <c r="B24" s="14" t="s">
        <v>166</v>
      </c>
      <c r="C24" s="121" t="s">
        <v>166</v>
      </c>
    </row>
    <row r="25" spans="1:3" ht="12.75" customHeight="1" x14ac:dyDescent="0.15">
      <c r="A25" s="14" t="s">
        <v>167</v>
      </c>
      <c r="B25" s="14" t="s">
        <v>168</v>
      </c>
      <c r="C25" s="121" t="s">
        <v>168</v>
      </c>
    </row>
    <row r="26" spans="1:3" ht="12.75" customHeight="1" x14ac:dyDescent="0.15">
      <c r="A26" s="14" t="s">
        <v>169</v>
      </c>
      <c r="B26" s="14" t="s">
        <v>170</v>
      </c>
      <c r="C26" s="121" t="s">
        <v>170</v>
      </c>
    </row>
    <row r="27" spans="1:3" ht="12.75" customHeight="1" x14ac:dyDescent="0.15">
      <c r="A27" s="14" t="s">
        <v>171</v>
      </c>
      <c r="B27" s="14" t="s">
        <v>172</v>
      </c>
      <c r="C27" s="121" t="s">
        <v>172</v>
      </c>
    </row>
    <row r="28" spans="1:3" ht="12.75" customHeight="1" x14ac:dyDescent="0.15">
      <c r="A28" s="14" t="s">
        <v>173</v>
      </c>
      <c r="B28" s="14" t="s">
        <v>174</v>
      </c>
      <c r="C28" s="121" t="s">
        <v>174</v>
      </c>
    </row>
    <row r="29" spans="1:3" ht="12.75" customHeight="1" x14ac:dyDescent="0.15">
      <c r="A29" s="14" t="s">
        <v>175</v>
      </c>
      <c r="B29" s="14" t="s">
        <v>176</v>
      </c>
      <c r="C29" s="121" t="s">
        <v>176</v>
      </c>
    </row>
    <row r="30" spans="1:3" ht="12.75" customHeight="1" x14ac:dyDescent="0.15">
      <c r="A30" s="48" t="s">
        <v>242</v>
      </c>
      <c r="B30" s="49" t="s">
        <v>243</v>
      </c>
      <c r="C30" s="130" t="s">
        <v>243</v>
      </c>
    </row>
    <row r="31" spans="1:3" ht="12.75" customHeight="1" x14ac:dyDescent="0.15">
      <c r="A31" s="50" t="s">
        <v>244</v>
      </c>
      <c r="B31" s="49" t="s">
        <v>245</v>
      </c>
      <c r="C31" s="130" t="s">
        <v>245</v>
      </c>
    </row>
    <row r="32" spans="1:3" ht="12.75" customHeight="1" x14ac:dyDescent="0.15">
      <c r="A32" s="48" t="s">
        <v>246</v>
      </c>
      <c r="B32" s="49" t="s">
        <v>247</v>
      </c>
      <c r="C32" s="130" t="s">
        <v>247</v>
      </c>
    </row>
    <row r="33" spans="1:3" ht="12.75" customHeight="1" x14ac:dyDescent="0.15">
      <c r="A33" s="9" t="s">
        <v>66</v>
      </c>
      <c r="B33" s="15"/>
      <c r="C33" s="119"/>
    </row>
    <row r="34" spans="1:3" ht="12.75" customHeight="1" x14ac:dyDescent="0.15">
      <c r="A34" s="35" t="s">
        <v>67</v>
      </c>
      <c r="B34" s="14" t="s">
        <v>68</v>
      </c>
      <c r="C34" s="132">
        <v>40017</v>
      </c>
    </row>
    <row r="35" spans="1:3" ht="12.75" customHeight="1" x14ac:dyDescent="0.15">
      <c r="A35" s="35" t="s">
        <v>69</v>
      </c>
      <c r="B35" s="14" t="s">
        <v>70</v>
      </c>
      <c r="C35" s="123" t="s">
        <v>71</v>
      </c>
    </row>
    <row r="36" spans="1:3" ht="12.75" customHeight="1" x14ac:dyDescent="0.15">
      <c r="A36" s="35" t="s">
        <v>177</v>
      </c>
      <c r="B36" s="35" t="s">
        <v>72</v>
      </c>
      <c r="C36" s="121" t="s">
        <v>73</v>
      </c>
    </row>
    <row r="37" spans="1:3" ht="12.75" customHeight="1" x14ac:dyDescent="0.15">
      <c r="A37" s="9" t="s">
        <v>74</v>
      </c>
      <c r="B37" s="15"/>
      <c r="C37" s="125"/>
    </row>
    <row r="38" spans="1:3" ht="12.75" customHeight="1" x14ac:dyDescent="0.15">
      <c r="A38" s="46" t="s">
        <v>239</v>
      </c>
      <c r="B38" s="47" t="s">
        <v>240</v>
      </c>
      <c r="C38" s="124" t="s">
        <v>241</v>
      </c>
    </row>
    <row r="39" spans="1:3" ht="153" x14ac:dyDescent="0.15">
      <c r="A39" s="35" t="s">
        <v>75</v>
      </c>
      <c r="B39" s="14" t="s">
        <v>76</v>
      </c>
      <c r="C39" s="126" t="s">
        <v>225</v>
      </c>
    </row>
    <row r="40" spans="1:3" ht="12.75" customHeight="1" x14ac:dyDescent="0.15">
      <c r="A40" s="35" t="s">
        <v>178</v>
      </c>
      <c r="B40" s="14" t="s">
        <v>77</v>
      </c>
      <c r="C40" s="121" t="s">
        <v>78</v>
      </c>
    </row>
    <row r="41" spans="1:3" ht="12.75" customHeight="1" x14ac:dyDescent="0.15">
      <c r="A41" s="35" t="s">
        <v>179</v>
      </c>
      <c r="B41" s="14" t="s">
        <v>180</v>
      </c>
      <c r="C41" s="121" t="s">
        <v>180</v>
      </c>
    </row>
    <row r="42" spans="1:3" ht="12.75" customHeight="1" x14ac:dyDescent="0.15">
      <c r="A42" s="35" t="s">
        <v>79</v>
      </c>
      <c r="B42" s="14" t="s">
        <v>80</v>
      </c>
      <c r="C42" s="121" t="s">
        <v>36</v>
      </c>
    </row>
    <row r="43" spans="1:3" ht="12.75" customHeight="1" x14ac:dyDescent="0.15">
      <c r="A43" s="35" t="s">
        <v>81</v>
      </c>
      <c r="B43" s="35" t="s">
        <v>82</v>
      </c>
      <c r="C43" s="121" t="s">
        <v>277</v>
      </c>
    </row>
    <row r="44" spans="1:3" ht="12.75" customHeight="1" x14ac:dyDescent="0.15">
      <c r="A44" s="35" t="s">
        <v>181</v>
      </c>
      <c r="B44" s="35" t="s">
        <v>182</v>
      </c>
      <c r="C44" s="121" t="s">
        <v>182</v>
      </c>
    </row>
    <row r="45" spans="1:3" ht="12.75" customHeight="1" x14ac:dyDescent="0.15">
      <c r="A45" s="35" t="s">
        <v>183</v>
      </c>
      <c r="B45" s="35" t="s">
        <v>184</v>
      </c>
      <c r="C45" s="121" t="s">
        <v>184</v>
      </c>
    </row>
    <row r="46" spans="1:3" ht="12.75" customHeight="1" x14ac:dyDescent="0.15">
      <c r="A46" s="35" t="s">
        <v>185</v>
      </c>
      <c r="B46" s="35" t="s">
        <v>186</v>
      </c>
      <c r="C46" s="121" t="s">
        <v>186</v>
      </c>
    </row>
    <row r="47" spans="1:3" ht="12.75" customHeight="1" x14ac:dyDescent="0.15">
      <c r="A47" s="35" t="s">
        <v>187</v>
      </c>
      <c r="B47" s="35" t="s">
        <v>188</v>
      </c>
      <c r="C47" s="121" t="s">
        <v>188</v>
      </c>
    </row>
    <row r="48" spans="1:3" ht="12.75" customHeight="1" x14ac:dyDescent="0.15">
      <c r="A48" s="35" t="s">
        <v>197</v>
      </c>
      <c r="B48" s="35" t="s">
        <v>194</v>
      </c>
      <c r="C48" s="121" t="s">
        <v>198</v>
      </c>
    </row>
    <row r="49" spans="1:3" ht="12.75" customHeight="1" x14ac:dyDescent="0.15">
      <c r="A49" s="51" t="s">
        <v>248</v>
      </c>
      <c r="B49" s="51" t="s">
        <v>249</v>
      </c>
      <c r="C49" s="131" t="s">
        <v>250</v>
      </c>
    </row>
    <row r="50" spans="1:3" ht="12.75" customHeight="1" x14ac:dyDescent="0.15">
      <c r="A50" s="51" t="s">
        <v>251</v>
      </c>
      <c r="B50" s="51" t="s">
        <v>252</v>
      </c>
      <c r="C50" s="131" t="s">
        <v>276</v>
      </c>
    </row>
    <row r="51" spans="1:3" ht="12.75" customHeight="1" x14ac:dyDescent="0.15">
      <c r="A51" s="51" t="s">
        <v>253</v>
      </c>
      <c r="B51" s="51" t="s">
        <v>254</v>
      </c>
      <c r="C51" s="131" t="s">
        <v>255</v>
      </c>
    </row>
    <row r="52" spans="1:3" ht="12.75" customHeight="1" x14ac:dyDescent="0.15">
      <c r="A52" s="51" t="s">
        <v>256</v>
      </c>
      <c r="B52" s="51" t="s">
        <v>257</v>
      </c>
      <c r="C52" s="131" t="s">
        <v>273</v>
      </c>
    </row>
    <row r="53" spans="1:3" ht="12.75" customHeight="1" x14ac:dyDescent="0.15">
      <c r="A53" s="51" t="s">
        <v>258</v>
      </c>
      <c r="B53" s="51" t="s">
        <v>259</v>
      </c>
      <c r="C53" s="122" t="s">
        <v>274</v>
      </c>
    </row>
    <row r="54" spans="1:3" ht="12.75" customHeight="1" x14ac:dyDescent="0.15">
      <c r="A54" s="35" t="s">
        <v>83</v>
      </c>
      <c r="B54" s="14" t="s">
        <v>84</v>
      </c>
      <c r="C54" s="132">
        <v>40026</v>
      </c>
    </row>
    <row r="55" spans="1:3" ht="12.75" customHeight="1" x14ac:dyDescent="0.15">
      <c r="A55" s="36" t="s">
        <v>85</v>
      </c>
      <c r="B55" s="16" t="s">
        <v>86</v>
      </c>
      <c r="C55" s="133">
        <v>40178</v>
      </c>
    </row>
    <row r="56" spans="1:3" ht="12.75" customHeight="1" x14ac:dyDescent="0.15">
      <c r="A56" s="35" t="s">
        <v>199</v>
      </c>
      <c r="B56" s="14" t="s">
        <v>200</v>
      </c>
      <c r="C56" s="128">
        <v>100000</v>
      </c>
    </row>
    <row r="57" spans="1:3" ht="12.75" customHeight="1" x14ac:dyDescent="0.15">
      <c r="A57" s="35" t="s">
        <v>201</v>
      </c>
      <c r="B57" s="14" t="s">
        <v>202</v>
      </c>
      <c r="C57" s="128">
        <v>7722</v>
      </c>
    </row>
    <row r="58" spans="1:3" ht="12.75" customHeight="1" x14ac:dyDescent="0.15">
      <c r="A58" s="35" t="s">
        <v>203</v>
      </c>
      <c r="B58" s="14" t="s">
        <v>204</v>
      </c>
      <c r="C58" s="129">
        <v>0.15</v>
      </c>
    </row>
    <row r="59" spans="1:3" ht="12.75" customHeight="1" x14ac:dyDescent="0.15">
      <c r="A59" s="9" t="s">
        <v>87</v>
      </c>
      <c r="B59" s="15"/>
      <c r="C59" s="119"/>
    </row>
    <row r="60" spans="1:3" ht="12.75" customHeight="1" x14ac:dyDescent="0.15">
      <c r="A60" s="14" t="s">
        <v>205</v>
      </c>
      <c r="B60" s="14" t="s">
        <v>206</v>
      </c>
      <c r="C60" s="121">
        <v>153</v>
      </c>
    </row>
    <row r="61" spans="1:3" ht="12.75" customHeight="1" x14ac:dyDescent="0.15">
      <c r="A61" s="14" t="s">
        <v>207</v>
      </c>
      <c r="B61" s="14" t="s">
        <v>208</v>
      </c>
      <c r="C61" s="121">
        <v>133</v>
      </c>
    </row>
    <row r="62" spans="1:3" ht="12.75" customHeight="1" x14ac:dyDescent="0.15">
      <c r="A62" s="35" t="s">
        <v>189</v>
      </c>
      <c r="B62" s="35" t="s">
        <v>88</v>
      </c>
      <c r="C62" s="121">
        <v>2</v>
      </c>
    </row>
    <row r="63" spans="1:3" ht="12.75" customHeight="1" x14ac:dyDescent="0.15">
      <c r="A63" s="35" t="s">
        <v>190</v>
      </c>
      <c r="B63" s="35" t="s">
        <v>89</v>
      </c>
      <c r="C63" s="121" t="s">
        <v>90</v>
      </c>
    </row>
    <row r="64" spans="1:3" ht="12.75" customHeight="1" x14ac:dyDescent="0.15">
      <c r="A64" s="35" t="s">
        <v>191</v>
      </c>
      <c r="B64" s="35" t="s">
        <v>91</v>
      </c>
      <c r="C64" s="121" t="s">
        <v>92</v>
      </c>
    </row>
    <row r="65" spans="1:3" ht="12.75" customHeight="1" x14ac:dyDescent="0.15">
      <c r="A65" s="35" t="s">
        <v>193</v>
      </c>
      <c r="B65" s="35" t="s">
        <v>93</v>
      </c>
      <c r="C65" s="121" t="s">
        <v>94</v>
      </c>
    </row>
    <row r="66" spans="1:3" ht="12.75" customHeight="1" x14ac:dyDescent="0.15">
      <c r="A66" s="35" t="s">
        <v>192</v>
      </c>
      <c r="B66" s="35" t="s">
        <v>95</v>
      </c>
      <c r="C66" s="121" t="s">
        <v>96</v>
      </c>
    </row>
    <row r="67" spans="1:3" ht="12.75" customHeight="1" x14ac:dyDescent="0.15">
      <c r="A67" s="17" t="s">
        <v>97</v>
      </c>
      <c r="B67" s="18"/>
      <c r="C67" s="127"/>
    </row>
    <row r="68" spans="1:3" ht="12.75" customHeight="1" x14ac:dyDescent="0.15">
      <c r="A68" s="35" t="s">
        <v>98</v>
      </c>
      <c r="B68" s="14" t="s">
        <v>99</v>
      </c>
      <c r="C68" s="121" t="s">
        <v>100</v>
      </c>
    </row>
    <row r="69" spans="1:3" ht="12.75" customHeight="1" x14ac:dyDescent="0.15">
      <c r="A69" s="35" t="s">
        <v>101</v>
      </c>
      <c r="B69" s="14" t="s">
        <v>102</v>
      </c>
      <c r="C69" s="132">
        <v>39995</v>
      </c>
    </row>
    <row r="70" spans="1:3" ht="12.75" customHeight="1" x14ac:dyDescent="0.15">
      <c r="A70" s="37" t="s">
        <v>103</v>
      </c>
      <c r="B70" s="14" t="s">
        <v>104</v>
      </c>
      <c r="C70" s="126" t="s">
        <v>105</v>
      </c>
    </row>
  </sheetData>
  <hyperlinks>
    <hyperlink ref="C13" r:id="rId1" display="soporte@neodata.com.mx"/>
  </hyperlinks>
  <pageMargins left="0.70866141732283472" right="0.70866141732283472" top="0.55118110236220474" bottom="0.55118110236220474" header="0.31496062992125984" footer="0.31496062992125984"/>
  <pageSetup scale="62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showGridLines="0" showZeros="0" zoomScaleNormal="100" workbookViewId="0">
      <selection activeCell="B6" sqref="B6:H9"/>
    </sheetView>
  </sheetViews>
  <sheetFormatPr baseColWidth="10" defaultRowHeight="11.25" x14ac:dyDescent="0.2"/>
  <cols>
    <col min="1" max="1" width="16" style="1" customWidth="1"/>
    <col min="2" max="2" width="36" style="1" customWidth="1"/>
    <col min="3" max="3" width="10" style="1" customWidth="1"/>
    <col min="4" max="4" width="18" style="1" customWidth="1"/>
    <col min="5" max="5" width="12.3984375" style="1" customWidth="1"/>
    <col min="6" max="6" width="12" style="1" customWidth="1"/>
    <col min="7" max="7" width="8" style="1" bestFit="1" customWidth="1"/>
    <col min="8" max="8" width="11" style="1" customWidth="1"/>
    <col min="9" max="9" width="13.3984375" style="1" bestFit="1" customWidth="1"/>
    <col min="10" max="10" width="16" style="1" customWidth="1"/>
    <col min="11" max="11" width="18" style="1" customWidth="1"/>
    <col min="12" max="16384" width="11.19921875" style="1"/>
  </cols>
  <sheetData>
    <row r="1" spans="1:11" ht="12" thickBot="1" x14ac:dyDescent="0.25">
      <c r="A1" s="1" t="s">
        <v>0</v>
      </c>
    </row>
    <row r="2" spans="1:11" ht="12.75" customHeight="1" thickTop="1" x14ac:dyDescent="0.25">
      <c r="A2" s="136" t="str">
        <f>razonsocial</f>
        <v>MI EMPRESA</v>
      </c>
      <c r="B2" s="137"/>
      <c r="C2" s="137"/>
      <c r="D2" s="137"/>
      <c r="E2" s="137"/>
      <c r="F2" s="137"/>
      <c r="G2" s="137"/>
      <c r="H2" s="137"/>
      <c r="I2" s="56"/>
      <c r="J2" s="57"/>
    </row>
    <row r="3" spans="1:11" ht="11.25" customHeight="1" x14ac:dyDescent="0.2">
      <c r="A3" s="53" t="s">
        <v>130</v>
      </c>
      <c r="B3" s="135" t="str">
        <f>nombrecliente</f>
        <v>Sistema de Comunicaciones y Transportes, Sistema de Transporte Colectivo Metro, Administración General de Recursos, Línea 12 (Línea Dorada)</v>
      </c>
      <c r="C3" s="135"/>
      <c r="D3" s="135"/>
      <c r="E3" s="135"/>
      <c r="F3" s="135"/>
      <c r="G3" s="135"/>
      <c r="H3" s="135"/>
      <c r="I3" s="2"/>
      <c r="J3" s="3"/>
    </row>
    <row r="4" spans="1:11" x14ac:dyDescent="0.2">
      <c r="A4" s="53"/>
      <c r="B4" s="135"/>
      <c r="C4" s="135"/>
      <c r="D4" s="135"/>
      <c r="E4" s="135"/>
      <c r="F4" s="135"/>
      <c r="G4" s="135"/>
      <c r="H4" s="135"/>
      <c r="I4" s="2"/>
      <c r="J4" s="3"/>
    </row>
    <row r="5" spans="1:11" x14ac:dyDescent="0.2">
      <c r="A5" s="53" t="s">
        <v>263</v>
      </c>
      <c r="B5" s="2" t="str">
        <f>numerodeconcurso</f>
        <v>2009/0257-0001</v>
      </c>
      <c r="C5" s="2"/>
      <c r="D5" s="2"/>
      <c r="E5" s="28" t="s">
        <v>1</v>
      </c>
      <c r="F5" s="52">
        <f>fechadeconcurso</f>
        <v>40017</v>
      </c>
      <c r="G5" s="2"/>
      <c r="J5" s="3"/>
    </row>
    <row r="6" spans="1:11" ht="11.25" customHeight="1" x14ac:dyDescent="0.2">
      <c r="A6" s="53" t="s">
        <v>131</v>
      </c>
      <c r="B6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5"/>
      <c r="D6" s="135"/>
      <c r="E6" s="135"/>
      <c r="F6" s="135"/>
      <c r="G6" s="135"/>
      <c r="H6" s="135"/>
      <c r="I6" s="28" t="s">
        <v>161</v>
      </c>
      <c r="J6" s="2" t="str">
        <f>plazocalculado&amp;" días"</f>
        <v>153 días</v>
      </c>
      <c r="K6" s="69"/>
    </row>
    <row r="7" spans="1:11" x14ac:dyDescent="0.2">
      <c r="A7" s="54"/>
      <c r="B7" s="135"/>
      <c r="C7" s="135"/>
      <c r="D7" s="135"/>
      <c r="E7" s="135"/>
      <c r="F7" s="135"/>
      <c r="G7" s="135"/>
      <c r="H7" s="135"/>
      <c r="I7" s="28" t="s">
        <v>132</v>
      </c>
      <c r="J7" s="63">
        <f>fechainicio</f>
        <v>40026</v>
      </c>
      <c r="K7" s="69"/>
    </row>
    <row r="8" spans="1:11" x14ac:dyDescent="0.2">
      <c r="A8" s="54"/>
      <c r="B8" s="135"/>
      <c r="C8" s="135"/>
      <c r="D8" s="135"/>
      <c r="E8" s="135"/>
      <c r="F8" s="135"/>
      <c r="G8" s="135"/>
      <c r="H8" s="135"/>
      <c r="I8" s="28"/>
      <c r="J8" s="63"/>
      <c r="K8" s="69"/>
    </row>
    <row r="9" spans="1:11" x14ac:dyDescent="0.2">
      <c r="A9" s="54"/>
      <c r="B9" s="135"/>
      <c r="C9" s="135"/>
      <c r="D9" s="135"/>
      <c r="E9" s="135"/>
      <c r="F9" s="135"/>
      <c r="G9" s="135"/>
      <c r="H9" s="135"/>
      <c r="I9" s="28" t="s">
        <v>133</v>
      </c>
      <c r="J9" s="63">
        <f>fechaterminacion</f>
        <v>40178</v>
      </c>
      <c r="K9" s="69"/>
    </row>
    <row r="10" spans="1:11" ht="12" thickBot="1" x14ac:dyDescent="0.25">
      <c r="A10" s="53" t="s">
        <v>134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C10" s="2"/>
      <c r="D10" s="2"/>
      <c r="E10" s="2"/>
      <c r="F10" s="2"/>
      <c r="G10" s="2"/>
      <c r="I10" s="2"/>
      <c r="J10" s="3"/>
    </row>
    <row r="11" spans="1:11" ht="12.75" thickTop="1" thickBot="1" x14ac:dyDescent="0.25">
      <c r="A11" s="134" t="s">
        <v>10</v>
      </c>
      <c r="B11" s="134"/>
      <c r="C11" s="134"/>
      <c r="D11" s="134"/>
      <c r="E11" s="134"/>
      <c r="F11" s="134"/>
      <c r="G11" s="134"/>
      <c r="H11" s="134"/>
      <c r="I11" s="134"/>
      <c r="J11" s="134"/>
    </row>
    <row r="12" spans="1:11" ht="28.5" thickTop="1" thickBot="1" x14ac:dyDescent="0.25">
      <c r="A12" s="71" t="s">
        <v>2</v>
      </c>
      <c r="B12" s="72" t="s">
        <v>3</v>
      </c>
      <c r="C12" s="72" t="s">
        <v>11</v>
      </c>
      <c r="D12" s="72" t="s">
        <v>12</v>
      </c>
      <c r="E12" s="72" t="s">
        <v>13</v>
      </c>
      <c r="F12" s="72" t="s">
        <v>14</v>
      </c>
      <c r="G12" s="72" t="s">
        <v>15</v>
      </c>
      <c r="H12" s="72" t="s">
        <v>16</v>
      </c>
      <c r="I12" s="72" t="s">
        <v>17</v>
      </c>
      <c r="J12" s="72" t="s">
        <v>18</v>
      </c>
      <c r="K12" s="106" t="s">
        <v>5</v>
      </c>
    </row>
    <row r="13" spans="1:11" ht="12" thickTop="1" x14ac:dyDescent="0.2">
      <c r="A13" s="74" t="s">
        <v>6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</row>
    <row r="14" spans="1:11" x14ac:dyDescent="0.2">
      <c r="A14" s="75" t="s">
        <v>107</v>
      </c>
      <c r="B14" s="76" t="s">
        <v>116</v>
      </c>
      <c r="C14" s="77" t="s">
        <v>7</v>
      </c>
      <c r="D14" s="78" t="s">
        <v>8</v>
      </c>
      <c r="E14" s="79" t="s">
        <v>19</v>
      </c>
      <c r="F14" s="80" t="s">
        <v>20</v>
      </c>
      <c r="G14" s="80">
        <v>8</v>
      </c>
      <c r="H14" s="80">
        <v>1</v>
      </c>
      <c r="I14" s="81" t="e">
        <f>J14/(G14*H14)</f>
        <v>#VALUE!</v>
      </c>
      <c r="J14" s="82" t="s">
        <v>21</v>
      </c>
      <c r="K14" s="83" t="s">
        <v>209</v>
      </c>
    </row>
    <row r="15" spans="1:11" x14ac:dyDescent="0.2">
      <c r="A15" s="74"/>
      <c r="B15" s="74"/>
      <c r="C15" s="74"/>
      <c r="D15" s="74"/>
      <c r="E15" s="74"/>
      <c r="F15" s="84"/>
      <c r="G15" s="84"/>
      <c r="H15" s="74"/>
      <c r="I15" s="74"/>
      <c r="J15" s="74"/>
      <c r="K15" s="85" t="s">
        <v>210</v>
      </c>
    </row>
    <row r="16" spans="1:11" x14ac:dyDescent="0.2">
      <c r="A16" s="74"/>
      <c r="B16" s="74"/>
      <c r="C16" s="74"/>
      <c r="D16" s="74"/>
      <c r="E16" s="74"/>
      <c r="F16" s="84"/>
      <c r="G16" s="84"/>
      <c r="H16" s="74"/>
      <c r="I16" s="74"/>
      <c r="J16" s="74"/>
      <c r="K16" s="86" t="s">
        <v>211</v>
      </c>
    </row>
    <row r="17" spans="1:11" x14ac:dyDescent="0.2">
      <c r="A17" s="74"/>
      <c r="B17" s="74"/>
      <c r="C17" s="74"/>
      <c r="D17" s="74"/>
      <c r="E17" s="74"/>
      <c r="F17" s="84"/>
      <c r="G17" s="84"/>
      <c r="H17" s="74"/>
      <c r="I17" s="74"/>
      <c r="J17" s="74"/>
      <c r="K17" s="87"/>
    </row>
    <row r="18" spans="1:11" x14ac:dyDescent="0.2">
      <c r="A18" s="74" t="s">
        <v>157</v>
      </c>
      <c r="B18" s="74"/>
      <c r="C18" s="74"/>
      <c r="D18" s="74"/>
      <c r="E18" s="74"/>
      <c r="F18" s="84"/>
      <c r="G18" s="84"/>
      <c r="H18" s="74"/>
      <c r="I18" s="74"/>
      <c r="J18" s="74"/>
      <c r="K18" s="74"/>
    </row>
    <row r="19" spans="1:11" x14ac:dyDescent="0.2">
      <c r="A19" s="88"/>
      <c r="B19" s="89"/>
      <c r="C19" s="89"/>
      <c r="D19" s="89"/>
      <c r="E19" s="89"/>
      <c r="F19" s="89"/>
      <c r="G19" s="89"/>
      <c r="H19" s="89"/>
      <c r="I19" s="89"/>
      <c r="J19" s="90"/>
      <c r="K19" s="107"/>
    </row>
    <row r="20" spans="1:11" x14ac:dyDescent="0.2">
      <c r="A20" s="108"/>
      <c r="B20" s="109"/>
      <c r="C20" s="109"/>
      <c r="D20" s="109"/>
      <c r="E20" s="109"/>
      <c r="F20" s="109"/>
      <c r="G20" s="109"/>
      <c r="H20" s="109"/>
      <c r="I20" s="109"/>
      <c r="J20" s="93" t="s">
        <v>158</v>
      </c>
      <c r="K20" s="94" t="s">
        <v>215</v>
      </c>
    </row>
    <row r="21" spans="1:11" x14ac:dyDescent="0.2">
      <c r="A21" s="108"/>
      <c r="B21" s="109"/>
      <c r="C21" s="109"/>
      <c r="D21" s="109"/>
      <c r="E21" s="109"/>
      <c r="F21" s="109"/>
      <c r="G21" s="109"/>
      <c r="H21" s="109"/>
      <c r="I21" s="109"/>
      <c r="J21" s="93" t="s">
        <v>159</v>
      </c>
      <c r="K21" s="94" t="s">
        <v>216</v>
      </c>
    </row>
    <row r="22" spans="1:11" x14ac:dyDescent="0.2">
      <c r="A22" s="108"/>
      <c r="B22" s="109"/>
      <c r="C22" s="109"/>
      <c r="D22" s="109"/>
      <c r="E22" s="109"/>
      <c r="F22" s="109"/>
      <c r="G22" s="109"/>
      <c r="H22" s="109"/>
      <c r="I22" s="109"/>
      <c r="J22" s="93" t="s">
        <v>230</v>
      </c>
      <c r="K22" s="110" t="s">
        <v>226</v>
      </c>
    </row>
    <row r="23" spans="1:11" x14ac:dyDescent="0.2">
      <c r="A23" s="111" t="str">
        <f>cargo&amp;": "&amp;responsable</f>
        <v>DIRECTOR GENERAL: ENCARGADO CORRESPONDIENTE</v>
      </c>
      <c r="B23" s="112"/>
      <c r="C23" s="112"/>
      <c r="D23" s="112"/>
      <c r="E23" s="112"/>
      <c r="F23" s="112"/>
      <c r="G23" s="112"/>
      <c r="H23" s="112"/>
      <c r="I23" s="112"/>
      <c r="J23" s="97" t="s">
        <v>231</v>
      </c>
      <c r="K23" s="113" t="s">
        <v>228</v>
      </c>
    </row>
    <row r="24" spans="1:11" x14ac:dyDescent="0.2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99" t="s">
        <v>9</v>
      </c>
    </row>
  </sheetData>
  <mergeCells count="4">
    <mergeCell ref="A2:H2"/>
    <mergeCell ref="B3:H4"/>
    <mergeCell ref="B6:H9"/>
    <mergeCell ref="A11:J11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3" width="36" style="1" customWidth="1"/>
    <col min="4" max="4" width="11.19921875" style="1"/>
    <col min="5" max="6" width="18" style="1" customWidth="1"/>
    <col min="7" max="7" width="13" style="1" customWidth="1"/>
    <col min="8" max="16384" width="11.19921875" style="1"/>
  </cols>
  <sheetData>
    <row r="1" spans="1:7" ht="12" thickBot="1" x14ac:dyDescent="0.25">
      <c r="A1" s="1" t="s">
        <v>0</v>
      </c>
    </row>
    <row r="2" spans="1:7" ht="12.75" customHeight="1" thickTop="1" x14ac:dyDescent="0.25">
      <c r="A2" s="136" t="str">
        <f>razonsocial</f>
        <v>MI EMPRESA</v>
      </c>
      <c r="B2" s="137"/>
      <c r="C2" s="137"/>
      <c r="D2" s="137"/>
      <c r="E2" s="137"/>
      <c r="F2" s="56"/>
      <c r="G2" s="57"/>
    </row>
    <row r="3" spans="1:7" ht="11.25" customHeight="1" x14ac:dyDescent="0.2">
      <c r="A3" s="53" t="s">
        <v>130</v>
      </c>
      <c r="B3" s="135" t="str">
        <f>nombrecliente</f>
        <v>Sistema de Comunicaciones y Transportes, Sistema de Transporte Colectivo Metro, Administración General de Recursos, Línea 12 (Línea Dorada)</v>
      </c>
      <c r="C3" s="135"/>
      <c r="D3" s="135"/>
      <c r="E3" s="135"/>
      <c r="F3" s="2"/>
      <c r="G3" s="3"/>
    </row>
    <row r="4" spans="1:7" x14ac:dyDescent="0.2">
      <c r="A4" s="54"/>
      <c r="B4" s="135"/>
      <c r="C4" s="135"/>
      <c r="D4" s="135"/>
      <c r="E4" s="135"/>
      <c r="F4" s="2"/>
      <c r="G4" s="3"/>
    </row>
    <row r="5" spans="1:7" x14ac:dyDescent="0.2">
      <c r="A5" s="53" t="s">
        <v>263</v>
      </c>
      <c r="B5" s="2" t="str">
        <f>numerodeconcurso</f>
        <v>2009/0257-0001</v>
      </c>
      <c r="D5" s="28" t="s">
        <v>1</v>
      </c>
      <c r="E5" s="52">
        <f>fechadeconcurso</f>
        <v>40017</v>
      </c>
      <c r="G5" s="3"/>
    </row>
    <row r="6" spans="1:7" x14ac:dyDescent="0.2">
      <c r="A6" s="53" t="s">
        <v>131</v>
      </c>
      <c r="B6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5"/>
      <c r="D6" s="135"/>
      <c r="E6" s="135"/>
      <c r="F6" s="40" t="s">
        <v>162</v>
      </c>
      <c r="G6" s="3" t="str">
        <f>plazocalculado&amp;" días"</f>
        <v>153 días</v>
      </c>
    </row>
    <row r="7" spans="1:7" x14ac:dyDescent="0.2">
      <c r="A7" s="54"/>
      <c r="B7" s="135"/>
      <c r="C7" s="135"/>
      <c r="D7" s="135"/>
      <c r="E7" s="135"/>
      <c r="F7" s="29" t="s">
        <v>132</v>
      </c>
      <c r="G7" s="68">
        <f>fechainicio</f>
        <v>40026</v>
      </c>
    </row>
    <row r="8" spans="1:7" x14ac:dyDescent="0.2">
      <c r="A8" s="54"/>
      <c r="B8" s="135"/>
      <c r="C8" s="135"/>
      <c r="D8" s="135"/>
      <c r="E8" s="135"/>
      <c r="F8" s="29"/>
      <c r="G8" s="68"/>
    </row>
    <row r="9" spans="1:7" x14ac:dyDescent="0.2">
      <c r="A9" s="54"/>
      <c r="B9" s="135"/>
      <c r="C9" s="135"/>
      <c r="D9" s="135"/>
      <c r="E9" s="135"/>
      <c r="F9" s="29" t="s">
        <v>133</v>
      </c>
      <c r="G9" s="68">
        <f>fechaterminacion</f>
        <v>40178</v>
      </c>
    </row>
    <row r="10" spans="1:7" ht="12" thickBot="1" x14ac:dyDescent="0.25">
      <c r="A10" s="53" t="s">
        <v>134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G10" s="5"/>
    </row>
    <row r="11" spans="1:7" ht="12.75" thickTop="1" thickBot="1" x14ac:dyDescent="0.25">
      <c r="A11" s="134" t="s">
        <v>135</v>
      </c>
      <c r="B11" s="134"/>
      <c r="C11" s="134"/>
      <c r="D11" s="134"/>
      <c r="E11" s="134"/>
      <c r="F11" s="134"/>
    </row>
    <row r="12" spans="1:7" ht="12.75" thickTop="1" thickBot="1" x14ac:dyDescent="0.25">
      <c r="A12" s="71" t="s">
        <v>2</v>
      </c>
      <c r="B12" s="100" t="s">
        <v>3</v>
      </c>
      <c r="C12" s="100" t="s">
        <v>127</v>
      </c>
      <c r="D12" s="100" t="s">
        <v>4</v>
      </c>
      <c r="E12" s="100" t="s">
        <v>128</v>
      </c>
      <c r="F12" s="73" t="s">
        <v>5</v>
      </c>
      <c r="G12" s="74"/>
    </row>
    <row r="13" spans="1:7" ht="12" thickTop="1" x14ac:dyDescent="0.2">
      <c r="A13" s="74" t="s">
        <v>6</v>
      </c>
      <c r="B13" s="74"/>
      <c r="C13" s="74"/>
      <c r="D13" s="74"/>
      <c r="E13" s="74"/>
      <c r="F13" s="74"/>
      <c r="G13" s="74"/>
    </row>
    <row r="14" spans="1:7" x14ac:dyDescent="0.2">
      <c r="A14" s="75" t="s">
        <v>107</v>
      </c>
      <c r="B14" s="76" t="s">
        <v>116</v>
      </c>
      <c r="C14" s="76" t="s">
        <v>129</v>
      </c>
      <c r="D14" s="80" t="s">
        <v>7</v>
      </c>
      <c r="E14" s="78" t="s">
        <v>8</v>
      </c>
      <c r="F14" s="83" t="s">
        <v>209</v>
      </c>
      <c r="G14" s="74"/>
    </row>
    <row r="15" spans="1:7" x14ac:dyDescent="0.2">
      <c r="A15" s="101"/>
      <c r="B15" s="84"/>
      <c r="C15" s="84"/>
      <c r="D15" s="102"/>
      <c r="E15" s="103"/>
      <c r="F15" s="85" t="s">
        <v>210</v>
      </c>
      <c r="G15" s="74"/>
    </row>
    <row r="16" spans="1:7" x14ac:dyDescent="0.2">
      <c r="A16" s="101"/>
      <c r="B16" s="84"/>
      <c r="C16" s="84"/>
      <c r="D16" s="102"/>
      <c r="E16" s="103"/>
      <c r="F16" s="86" t="s">
        <v>211</v>
      </c>
      <c r="G16" s="74"/>
    </row>
    <row r="17" spans="1:7" x14ac:dyDescent="0.2">
      <c r="A17" s="101"/>
      <c r="B17" s="84"/>
      <c r="C17" s="84"/>
      <c r="D17" s="102"/>
      <c r="E17" s="103"/>
      <c r="F17" s="87"/>
      <c r="G17" s="74"/>
    </row>
    <row r="18" spans="1:7" x14ac:dyDescent="0.2">
      <c r="A18" s="74" t="s">
        <v>157</v>
      </c>
      <c r="B18" s="74"/>
      <c r="C18" s="74"/>
      <c r="D18" s="74"/>
      <c r="E18" s="74"/>
      <c r="F18" s="84"/>
      <c r="G18" s="84"/>
    </row>
    <row r="19" spans="1:7" x14ac:dyDescent="0.2">
      <c r="A19" s="88"/>
      <c r="B19" s="89"/>
      <c r="C19" s="89"/>
      <c r="D19" s="89"/>
      <c r="E19" s="90"/>
      <c r="F19" s="107"/>
      <c r="G19" s="74"/>
    </row>
    <row r="20" spans="1:7" x14ac:dyDescent="0.2">
      <c r="A20" s="108"/>
      <c r="B20" s="109"/>
      <c r="C20" s="109"/>
      <c r="D20" s="109"/>
      <c r="E20" s="93" t="s">
        <v>158</v>
      </c>
      <c r="F20" s="94" t="s">
        <v>215</v>
      </c>
      <c r="G20" s="74"/>
    </row>
    <row r="21" spans="1:7" x14ac:dyDescent="0.2">
      <c r="A21" s="108"/>
      <c r="B21" s="109"/>
      <c r="C21" s="109"/>
      <c r="D21" s="109"/>
      <c r="E21" s="93" t="s">
        <v>159</v>
      </c>
      <c r="F21" s="94" t="s">
        <v>216</v>
      </c>
      <c r="G21" s="74"/>
    </row>
    <row r="22" spans="1:7" x14ac:dyDescent="0.2">
      <c r="A22" s="108"/>
      <c r="B22" s="109"/>
      <c r="C22" s="109"/>
      <c r="D22" s="109"/>
      <c r="E22" s="93" t="s">
        <v>230</v>
      </c>
      <c r="F22" s="110" t="s">
        <v>226</v>
      </c>
      <c r="G22" s="74"/>
    </row>
    <row r="23" spans="1:7" x14ac:dyDescent="0.2">
      <c r="A23" s="108"/>
      <c r="B23" s="109"/>
      <c r="C23" s="109"/>
      <c r="D23" s="109"/>
      <c r="E23" s="93" t="s">
        <v>231</v>
      </c>
      <c r="F23" s="110" t="s">
        <v>228</v>
      </c>
      <c r="G23" s="74"/>
    </row>
    <row r="24" spans="1:7" x14ac:dyDescent="0.2">
      <c r="A24" s="111" t="str">
        <f>cargo&amp;": "&amp;responsable</f>
        <v>DIRECTOR GENERAL: ENCARGADO CORRESPONDIENTE</v>
      </c>
      <c r="B24" s="96"/>
      <c r="C24" s="96"/>
      <c r="D24" s="96"/>
      <c r="E24" s="97"/>
      <c r="F24" s="98"/>
      <c r="G24" s="74"/>
    </row>
    <row r="25" spans="1:7" x14ac:dyDescent="0.2">
      <c r="A25" s="74"/>
      <c r="B25" s="74"/>
      <c r="C25" s="74"/>
      <c r="D25" s="74"/>
      <c r="E25" s="74"/>
      <c r="F25" s="74"/>
      <c r="G25" s="74" t="s">
        <v>9</v>
      </c>
    </row>
  </sheetData>
  <mergeCells count="4">
    <mergeCell ref="B6:E9"/>
    <mergeCell ref="A2:E2"/>
    <mergeCell ref="B3:E4"/>
    <mergeCell ref="A11:F11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showZeros="0" tabSelected="1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1" style="1" customWidth="1"/>
    <col min="4" max="5" width="18" style="1" customWidth="1"/>
    <col min="6" max="6" width="13.3984375" style="1" bestFit="1" customWidth="1"/>
    <col min="7" max="7" width="13.3984375" style="1" customWidth="1"/>
    <col min="8" max="16384" width="11.19921875" style="1"/>
  </cols>
  <sheetData>
    <row r="1" spans="1:7" ht="12" thickBot="1" x14ac:dyDescent="0.25">
      <c r="A1" s="1" t="s">
        <v>0</v>
      </c>
    </row>
    <row r="2" spans="1:7" ht="12.75" customHeight="1" thickTop="1" x14ac:dyDescent="0.25">
      <c r="A2" s="136" t="str">
        <f>razonsocial</f>
        <v>MI EMPRESA</v>
      </c>
      <c r="B2" s="137"/>
      <c r="C2" s="137"/>
      <c r="D2" s="137"/>
      <c r="E2" s="137"/>
      <c r="F2" s="56"/>
      <c r="G2" s="57"/>
    </row>
    <row r="3" spans="1:7" x14ac:dyDescent="0.2">
      <c r="A3" s="53" t="s">
        <v>130</v>
      </c>
      <c r="B3" s="135" t="str">
        <f>nombrecliente</f>
        <v>Sistema de Comunicaciones y Transportes, Sistema de Transporte Colectivo Metro, Administración General de Recursos, Línea 12 (Línea Dorada)</v>
      </c>
      <c r="C3" s="135"/>
      <c r="D3" s="135"/>
      <c r="E3" s="135"/>
      <c r="F3" s="2"/>
      <c r="G3" s="3"/>
    </row>
    <row r="4" spans="1:7" x14ac:dyDescent="0.2">
      <c r="A4" s="53"/>
      <c r="B4" s="135"/>
      <c r="C4" s="135"/>
      <c r="D4" s="135"/>
      <c r="E4" s="135"/>
      <c r="F4" s="2"/>
      <c r="G4" s="3"/>
    </row>
    <row r="5" spans="1:7" x14ac:dyDescent="0.2">
      <c r="A5" s="53" t="s">
        <v>263</v>
      </c>
      <c r="B5" s="2" t="str">
        <f>numerodeconcurso</f>
        <v>2009/0257-0001</v>
      </c>
      <c r="C5" s="2"/>
      <c r="D5" s="28" t="s">
        <v>1</v>
      </c>
      <c r="E5" s="52">
        <f>fechadeconcurso</f>
        <v>40017</v>
      </c>
      <c r="G5" s="3"/>
    </row>
    <row r="6" spans="1:7" x14ac:dyDescent="0.2">
      <c r="A6" s="53" t="s">
        <v>131</v>
      </c>
      <c r="B6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5"/>
      <c r="D6" s="135"/>
      <c r="E6" s="135"/>
      <c r="F6" s="40" t="s">
        <v>162</v>
      </c>
      <c r="G6" s="3" t="str">
        <f>plazocalculado&amp;" días"</f>
        <v>153 días</v>
      </c>
    </row>
    <row r="7" spans="1:7" x14ac:dyDescent="0.2">
      <c r="A7" s="54"/>
      <c r="B7" s="135"/>
      <c r="C7" s="135"/>
      <c r="D7" s="135"/>
      <c r="E7" s="135"/>
      <c r="F7" s="28" t="s">
        <v>132</v>
      </c>
      <c r="G7" s="68">
        <f>fechainicio</f>
        <v>40026</v>
      </c>
    </row>
    <row r="8" spans="1:7" x14ac:dyDescent="0.2">
      <c r="A8" s="54"/>
      <c r="B8" s="135"/>
      <c r="C8" s="135"/>
      <c r="D8" s="135"/>
      <c r="E8" s="135"/>
      <c r="F8" s="28"/>
      <c r="G8" s="68"/>
    </row>
    <row r="9" spans="1:7" x14ac:dyDescent="0.2">
      <c r="A9" s="54"/>
      <c r="B9" s="135"/>
      <c r="C9" s="135"/>
      <c r="D9" s="135"/>
      <c r="E9" s="135"/>
      <c r="F9" s="28" t="s">
        <v>133</v>
      </c>
      <c r="G9" s="68">
        <f>fechaterminacion</f>
        <v>40178</v>
      </c>
    </row>
    <row r="10" spans="1:7" ht="12" thickBot="1" x14ac:dyDescent="0.25">
      <c r="A10" s="53" t="s">
        <v>134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C10" s="2"/>
      <c r="E10" s="4"/>
      <c r="G10" s="3"/>
    </row>
    <row r="11" spans="1:7" ht="12.75" thickTop="1" thickBot="1" x14ac:dyDescent="0.25">
      <c r="A11" s="65" t="s">
        <v>22</v>
      </c>
      <c r="B11" s="66"/>
      <c r="C11" s="66"/>
      <c r="D11" s="66"/>
      <c r="F11" s="67"/>
      <c r="G11" s="67"/>
    </row>
    <row r="12" spans="1:7" ht="12.75" thickTop="1" thickBot="1" x14ac:dyDescent="0.25">
      <c r="A12" s="104" t="s">
        <v>2</v>
      </c>
      <c r="B12" s="72" t="s">
        <v>3</v>
      </c>
      <c r="C12" s="72" t="s">
        <v>4</v>
      </c>
      <c r="D12" s="100" t="s">
        <v>156</v>
      </c>
      <c r="E12" s="73" t="s">
        <v>5</v>
      </c>
      <c r="F12" s="74"/>
      <c r="G12" s="74"/>
    </row>
    <row r="13" spans="1:7" ht="12" thickTop="1" x14ac:dyDescent="0.2">
      <c r="A13" s="74" t="s">
        <v>6</v>
      </c>
      <c r="B13" s="74"/>
      <c r="C13" s="74"/>
      <c r="D13" s="74"/>
      <c r="E13" s="74"/>
      <c r="F13" s="74"/>
      <c r="G13" s="74"/>
    </row>
    <row r="14" spans="1:7" x14ac:dyDescent="0.2">
      <c r="A14" s="75" t="s">
        <v>107</v>
      </c>
      <c r="B14" s="76" t="s">
        <v>116</v>
      </c>
      <c r="C14" s="80" t="s">
        <v>7</v>
      </c>
      <c r="D14" s="78" t="s">
        <v>8</v>
      </c>
      <c r="E14" s="83" t="s">
        <v>209</v>
      </c>
      <c r="F14" s="74"/>
      <c r="G14" s="74"/>
    </row>
    <row r="15" spans="1:7" x14ac:dyDescent="0.2">
      <c r="A15" s="101"/>
      <c r="B15" s="84"/>
      <c r="C15" s="102"/>
      <c r="D15" s="103"/>
      <c r="E15" s="85" t="s">
        <v>210</v>
      </c>
      <c r="F15" s="74"/>
      <c r="G15" s="74"/>
    </row>
    <row r="16" spans="1:7" x14ac:dyDescent="0.2">
      <c r="A16" s="101"/>
      <c r="B16" s="84"/>
      <c r="C16" s="102"/>
      <c r="D16" s="103"/>
      <c r="E16" s="86" t="s">
        <v>211</v>
      </c>
      <c r="F16" s="74"/>
      <c r="G16" s="74"/>
    </row>
    <row r="17" spans="1:7" x14ac:dyDescent="0.2">
      <c r="A17" s="101"/>
      <c r="B17" s="84"/>
      <c r="C17" s="102"/>
      <c r="D17" s="103"/>
      <c r="E17" s="87"/>
      <c r="F17" s="74"/>
      <c r="G17" s="74"/>
    </row>
    <row r="18" spans="1:7" x14ac:dyDescent="0.2">
      <c r="A18" s="74" t="s">
        <v>157</v>
      </c>
      <c r="B18" s="74"/>
      <c r="C18" s="74"/>
      <c r="D18" s="74"/>
      <c r="E18" s="74"/>
      <c r="F18" s="84"/>
      <c r="G18" s="74"/>
    </row>
    <row r="19" spans="1:7" x14ac:dyDescent="0.2">
      <c r="A19" s="88"/>
      <c r="B19" s="89"/>
      <c r="C19" s="89"/>
      <c r="D19" s="90"/>
      <c r="E19" s="107"/>
      <c r="F19" s="74"/>
      <c r="G19" s="74"/>
    </row>
    <row r="20" spans="1:7" x14ac:dyDescent="0.2">
      <c r="A20" s="108"/>
      <c r="B20" s="109"/>
      <c r="C20" s="109"/>
      <c r="D20" s="93" t="s">
        <v>158</v>
      </c>
      <c r="E20" s="94" t="s">
        <v>215</v>
      </c>
      <c r="F20" s="74"/>
      <c r="G20" s="74"/>
    </row>
    <row r="21" spans="1:7" x14ac:dyDescent="0.2">
      <c r="A21" s="108"/>
      <c r="B21" s="109"/>
      <c r="C21" s="109"/>
      <c r="D21" s="93" t="s">
        <v>159</v>
      </c>
      <c r="E21" s="94" t="s">
        <v>216</v>
      </c>
      <c r="F21" s="74"/>
      <c r="G21" s="74"/>
    </row>
    <row r="22" spans="1:7" x14ac:dyDescent="0.2">
      <c r="A22" s="108"/>
      <c r="B22" s="109"/>
      <c r="C22" s="109"/>
      <c r="D22" s="93" t="s">
        <v>230</v>
      </c>
      <c r="E22" s="110" t="s">
        <v>226</v>
      </c>
      <c r="F22" s="74"/>
      <c r="G22" s="74"/>
    </row>
    <row r="23" spans="1:7" x14ac:dyDescent="0.2">
      <c r="A23" s="108"/>
      <c r="B23" s="109"/>
      <c r="C23" s="109"/>
      <c r="D23" s="93" t="s">
        <v>231</v>
      </c>
      <c r="E23" s="110" t="s">
        <v>228</v>
      </c>
      <c r="F23" s="74"/>
      <c r="G23" s="74"/>
    </row>
    <row r="24" spans="1:7" x14ac:dyDescent="0.2">
      <c r="A24" s="111" t="str">
        <f>cargo&amp;": "&amp;responsable</f>
        <v>DIRECTOR GENERAL: ENCARGADO CORRESPONDIENTE</v>
      </c>
      <c r="B24" s="96"/>
      <c r="C24" s="96"/>
      <c r="D24" s="97"/>
      <c r="E24" s="98"/>
      <c r="F24" s="74"/>
      <c r="G24" s="74"/>
    </row>
    <row r="25" spans="1:7" x14ac:dyDescent="0.2">
      <c r="A25" s="74"/>
      <c r="B25" s="74"/>
      <c r="C25" s="74"/>
      <c r="D25" s="74"/>
      <c r="E25" s="74"/>
      <c r="F25" s="74"/>
      <c r="G25" s="74" t="s">
        <v>9</v>
      </c>
    </row>
  </sheetData>
  <mergeCells count="3">
    <mergeCell ref="A2:E2"/>
    <mergeCell ref="B3:E4"/>
    <mergeCell ref="B6:E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>
      <selection activeCell="A9" sqref="A9"/>
    </sheetView>
  </sheetViews>
  <sheetFormatPr baseColWidth="10" defaultColWidth="9.3984375" defaultRowHeight="9" x14ac:dyDescent="0.15"/>
  <cols>
    <col min="1" max="1" width="27.59765625" style="27" customWidth="1"/>
    <col min="2" max="2" width="68.59765625" style="27" customWidth="1"/>
    <col min="3" max="16384" width="9.3984375" style="26"/>
  </cols>
  <sheetData>
    <row r="1" spans="1:2" ht="12.75" customHeight="1" x14ac:dyDescent="0.15">
      <c r="A1" s="25" t="s">
        <v>160</v>
      </c>
      <c r="B1" s="25"/>
    </row>
    <row r="2" spans="1:2" ht="12.75" customHeight="1" x14ac:dyDescent="0.15">
      <c r="A2" s="25"/>
      <c r="B2" s="25"/>
    </row>
    <row r="3" spans="1:2" ht="14.25" customHeight="1" x14ac:dyDescent="0.15">
      <c r="A3" s="19" t="s">
        <v>196</v>
      </c>
      <c r="B3" s="20"/>
    </row>
    <row r="4" spans="1:2" ht="12.75" customHeight="1" x14ac:dyDescent="0.15">
      <c r="A4" s="21" t="s">
        <v>106</v>
      </c>
      <c r="B4" s="22" t="s">
        <v>25</v>
      </c>
    </row>
    <row r="5" spans="1:2" ht="12.75" customHeight="1" x14ac:dyDescent="0.15">
      <c r="A5" s="13" t="s">
        <v>210</v>
      </c>
      <c r="B5" s="42" t="s">
        <v>213</v>
      </c>
    </row>
    <row r="6" spans="1:2" ht="12.75" customHeight="1" x14ac:dyDescent="0.15">
      <c r="A6" s="14" t="s">
        <v>107</v>
      </c>
      <c r="B6" s="23" t="s">
        <v>108</v>
      </c>
    </row>
    <row r="7" spans="1:2" ht="12.75" customHeight="1" x14ac:dyDescent="0.15">
      <c r="A7" s="14" t="s">
        <v>111</v>
      </c>
      <c r="B7" s="23" t="s">
        <v>112</v>
      </c>
    </row>
    <row r="8" spans="1:2" ht="12.75" customHeight="1" x14ac:dyDescent="0.15">
      <c r="A8" s="14" t="s">
        <v>109</v>
      </c>
      <c r="B8" s="23" t="s">
        <v>110</v>
      </c>
    </row>
    <row r="9" spans="1:2" ht="12.75" customHeight="1" x14ac:dyDescent="0.2">
      <c r="A9" s="43" t="s">
        <v>265</v>
      </c>
      <c r="B9" s="62" t="s">
        <v>266</v>
      </c>
    </row>
    <row r="10" spans="1:2" ht="12.75" customHeight="1" x14ac:dyDescent="0.2">
      <c r="A10" s="43" t="s">
        <v>267</v>
      </c>
      <c r="B10" s="62" t="s">
        <v>268</v>
      </c>
    </row>
    <row r="11" spans="1:2" ht="12.75" customHeight="1" x14ac:dyDescent="0.15">
      <c r="A11" s="14" t="s">
        <v>260</v>
      </c>
      <c r="B11" s="23" t="s">
        <v>261</v>
      </c>
    </row>
    <row r="12" spans="1:2" ht="12.75" customHeight="1" x14ac:dyDescent="0.15">
      <c r="A12" s="14" t="s">
        <v>8</v>
      </c>
      <c r="B12" s="24" t="s">
        <v>155</v>
      </c>
    </row>
    <row r="13" spans="1:2" ht="12.75" customHeight="1" x14ac:dyDescent="0.15">
      <c r="A13" s="14" t="s">
        <v>116</v>
      </c>
      <c r="B13" s="23" t="s">
        <v>117</v>
      </c>
    </row>
    <row r="14" spans="1:2" ht="12.75" customHeight="1" x14ac:dyDescent="0.15">
      <c r="A14" s="13" t="s">
        <v>211</v>
      </c>
      <c r="B14" s="42" t="s">
        <v>214</v>
      </c>
    </row>
    <row r="15" spans="1:2" ht="12.75" customHeight="1" x14ac:dyDescent="0.15">
      <c r="A15" s="14" t="s">
        <v>123</v>
      </c>
      <c r="B15" s="24" t="s">
        <v>124</v>
      </c>
    </row>
    <row r="16" spans="1:2" ht="12.75" customHeight="1" x14ac:dyDescent="0.15">
      <c r="A16" s="14" t="s">
        <v>113</v>
      </c>
      <c r="B16" s="23" t="s">
        <v>114</v>
      </c>
    </row>
    <row r="17" spans="1:2" ht="12.75" customHeight="1" x14ac:dyDescent="0.15">
      <c r="A17" s="14" t="s">
        <v>121</v>
      </c>
      <c r="B17" s="23" t="s">
        <v>122</v>
      </c>
    </row>
    <row r="18" spans="1:2" ht="12.75" customHeight="1" x14ac:dyDescent="0.15">
      <c r="A18" s="13" t="s">
        <v>209</v>
      </c>
      <c r="B18" s="42" t="s">
        <v>212</v>
      </c>
    </row>
    <row r="19" spans="1:2" ht="12.75" customHeight="1" x14ac:dyDescent="0.15">
      <c r="A19" s="14" t="s">
        <v>119</v>
      </c>
      <c r="B19" s="24" t="s">
        <v>120</v>
      </c>
    </row>
    <row r="20" spans="1:2" ht="12.75" customHeight="1" x14ac:dyDescent="0.15">
      <c r="A20" s="14" t="s">
        <v>125</v>
      </c>
      <c r="B20" s="23" t="s">
        <v>126</v>
      </c>
    </row>
    <row r="21" spans="1:2" ht="12.75" customHeight="1" x14ac:dyDescent="0.15">
      <c r="A21" s="13" t="s">
        <v>5</v>
      </c>
      <c r="B21" s="24" t="s">
        <v>153</v>
      </c>
    </row>
    <row r="22" spans="1:2" ht="12.75" customHeight="1" x14ac:dyDescent="0.15">
      <c r="A22" s="14" t="s">
        <v>7</v>
      </c>
      <c r="B22" s="23" t="s">
        <v>115</v>
      </c>
    </row>
    <row r="23" spans="1:2" ht="12.75" customHeight="1" x14ac:dyDescent="0.15">
      <c r="A23" s="14" t="s">
        <v>21</v>
      </c>
      <c r="B23" s="23" t="s">
        <v>118</v>
      </c>
    </row>
    <row r="24" spans="1:2" ht="12.75" x14ac:dyDescent="0.2">
      <c r="A24" s="30" t="s">
        <v>136</v>
      </c>
      <c r="B24" s="31"/>
    </row>
    <row r="25" spans="1:2" x14ac:dyDescent="0.15">
      <c r="A25" s="31" t="s">
        <v>129</v>
      </c>
      <c r="B25" s="31" t="s">
        <v>154</v>
      </c>
    </row>
    <row r="26" spans="1:2" x14ac:dyDescent="0.15">
      <c r="A26" s="31" t="s">
        <v>19</v>
      </c>
      <c r="B26" s="31" t="s">
        <v>137</v>
      </c>
    </row>
    <row r="27" spans="1:2" ht="12.75" x14ac:dyDescent="0.2">
      <c r="A27" s="31" t="s">
        <v>232</v>
      </c>
      <c r="B27" s="43" t="s">
        <v>233</v>
      </c>
    </row>
    <row r="28" spans="1:2" ht="12.75" x14ac:dyDescent="0.2">
      <c r="A28" s="43" t="s">
        <v>138</v>
      </c>
      <c r="B28" s="43" t="s">
        <v>139</v>
      </c>
    </row>
    <row r="29" spans="1:2" x14ac:dyDescent="0.15">
      <c r="A29" s="31" t="s">
        <v>140</v>
      </c>
      <c r="B29" s="31" t="s">
        <v>141</v>
      </c>
    </row>
    <row r="30" spans="1:2" x14ac:dyDescent="0.15">
      <c r="A30" s="31" t="s">
        <v>20</v>
      </c>
      <c r="B30" s="31" t="s">
        <v>142</v>
      </c>
    </row>
    <row r="31" spans="1:2" x14ac:dyDescent="0.15">
      <c r="A31" s="31" t="s">
        <v>143</v>
      </c>
      <c r="B31" s="31" t="s">
        <v>144</v>
      </c>
    </row>
    <row r="32" spans="1:2" x14ac:dyDescent="0.15">
      <c r="A32" s="31" t="s">
        <v>145</v>
      </c>
      <c r="B32" s="31" t="s">
        <v>146</v>
      </c>
    </row>
    <row r="33" spans="1:2" x14ac:dyDescent="0.15">
      <c r="A33" s="31" t="s">
        <v>147</v>
      </c>
      <c r="B33" s="31" t="s">
        <v>148</v>
      </c>
    </row>
    <row r="34" spans="1:2" x14ac:dyDescent="0.15">
      <c r="A34" s="31" t="s">
        <v>149</v>
      </c>
      <c r="B34" s="31" t="s">
        <v>150</v>
      </c>
    </row>
    <row r="35" spans="1:2" ht="12.75" x14ac:dyDescent="0.2">
      <c r="A35" s="43" t="s">
        <v>234</v>
      </c>
      <c r="B35" s="43" t="s">
        <v>235</v>
      </c>
    </row>
    <row r="36" spans="1:2" ht="12.75" x14ac:dyDescent="0.2">
      <c r="A36" s="43" t="s">
        <v>236</v>
      </c>
      <c r="B36" s="43" t="s">
        <v>237</v>
      </c>
    </row>
    <row r="37" spans="1:2" x14ac:dyDescent="0.15">
      <c r="A37" s="31" t="s">
        <v>151</v>
      </c>
      <c r="B37" s="31" t="s">
        <v>152</v>
      </c>
    </row>
    <row r="38" spans="1:2" customFormat="1" ht="12.75" customHeight="1" x14ac:dyDescent="0.15">
      <c r="A38" s="9" t="s">
        <v>195</v>
      </c>
      <c r="B38" s="15"/>
    </row>
    <row r="39" spans="1:2" ht="12.75" x14ac:dyDescent="0.2">
      <c r="A39" s="38" t="s">
        <v>216</v>
      </c>
      <c r="B39" s="38" t="s">
        <v>221</v>
      </c>
    </row>
    <row r="40" spans="1:2" ht="12.75" x14ac:dyDescent="0.15">
      <c r="A40" s="35" t="s">
        <v>219</v>
      </c>
      <c r="B40" s="14" t="s">
        <v>224</v>
      </c>
    </row>
    <row r="41" spans="1:2" ht="12.75" x14ac:dyDescent="0.15">
      <c r="A41" s="35" t="s">
        <v>218</v>
      </c>
      <c r="B41" s="14" t="s">
        <v>223</v>
      </c>
    </row>
    <row r="42" spans="1:2" ht="12.75" x14ac:dyDescent="0.15">
      <c r="A42" s="35" t="s">
        <v>228</v>
      </c>
      <c r="B42" s="14" t="s">
        <v>229</v>
      </c>
    </row>
    <row r="43" spans="1:2" ht="12.75" x14ac:dyDescent="0.2">
      <c r="A43" s="39" t="s">
        <v>215</v>
      </c>
      <c r="B43" s="39" t="s">
        <v>220</v>
      </c>
    </row>
    <row r="44" spans="1:2" ht="12.75" x14ac:dyDescent="0.15">
      <c r="A44" s="35" t="s">
        <v>217</v>
      </c>
      <c r="B44" s="14" t="s">
        <v>222</v>
      </c>
    </row>
    <row r="45" spans="1:2" ht="12.75" x14ac:dyDescent="0.15">
      <c r="A45" s="35" t="s">
        <v>226</v>
      </c>
      <c r="B45" s="14" t="s">
        <v>227</v>
      </c>
    </row>
  </sheetData>
  <sortState ref="A37:B43">
    <sortCondition ref="A37:A4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showGridLines="0" showZeros="0" zoomScaleNormal="100" workbookViewId="0">
      <selection activeCell="B6" sqref="B6:H9"/>
    </sheetView>
  </sheetViews>
  <sheetFormatPr baseColWidth="10" defaultRowHeight="11.25" x14ac:dyDescent="0.2"/>
  <cols>
    <col min="1" max="1" width="16" style="1" customWidth="1"/>
    <col min="2" max="2" width="36" style="1" customWidth="1"/>
    <col min="3" max="3" width="10" style="1" customWidth="1"/>
    <col min="4" max="4" width="18" style="1" customWidth="1"/>
    <col min="5" max="5" width="13" style="1" customWidth="1"/>
    <col min="6" max="6" width="12" style="1" customWidth="1"/>
    <col min="7" max="7" width="11.19921875" style="1" bestFit="1" customWidth="1"/>
    <col min="8" max="8" width="12.19921875" style="1" bestFit="1" customWidth="1"/>
    <col min="9" max="9" width="13.3984375" style="1" bestFit="1" customWidth="1"/>
    <col min="10" max="10" width="16" style="1" customWidth="1"/>
    <col min="11" max="11" width="18" style="1" customWidth="1"/>
    <col min="12" max="16384" width="11.19921875" style="1"/>
  </cols>
  <sheetData>
    <row r="1" spans="1:13" ht="12" thickBot="1" x14ac:dyDescent="0.25">
      <c r="A1" s="1" t="s">
        <v>0</v>
      </c>
    </row>
    <row r="2" spans="1:13" ht="12.75" customHeight="1" thickTop="1" x14ac:dyDescent="0.25">
      <c r="A2" s="136" t="str">
        <f>razonsocial</f>
        <v>MI EMPRESA</v>
      </c>
      <c r="B2" s="137"/>
      <c r="C2" s="137"/>
      <c r="D2" s="137"/>
      <c r="E2" s="137"/>
      <c r="F2" s="137"/>
      <c r="G2" s="137"/>
      <c r="H2" s="137"/>
      <c r="I2" s="61"/>
      <c r="J2" s="57"/>
    </row>
    <row r="3" spans="1:13" x14ac:dyDescent="0.2">
      <c r="A3" s="53" t="s">
        <v>130</v>
      </c>
      <c r="B3" s="135" t="str">
        <f>nombrecliente</f>
        <v>Sistema de Comunicaciones y Transportes, Sistema de Transporte Colectivo Metro, Administración General de Recursos, Línea 12 (Línea Dorada)</v>
      </c>
      <c r="C3" s="135"/>
      <c r="D3" s="135"/>
      <c r="E3" s="135"/>
      <c r="F3" s="135"/>
      <c r="G3" s="135"/>
      <c r="H3" s="135"/>
      <c r="I3" s="2"/>
      <c r="J3" s="3"/>
    </row>
    <row r="4" spans="1:13" x14ac:dyDescent="0.2">
      <c r="A4" s="53"/>
      <c r="B4" s="135"/>
      <c r="C4" s="135"/>
      <c r="D4" s="135"/>
      <c r="E4" s="135"/>
      <c r="F4" s="135"/>
      <c r="G4" s="135"/>
      <c r="H4" s="135"/>
      <c r="I4" s="2"/>
      <c r="J4" s="3"/>
    </row>
    <row r="5" spans="1:13" ht="11.25" customHeight="1" x14ac:dyDescent="0.25">
      <c r="A5" s="53" t="s">
        <v>263</v>
      </c>
      <c r="B5" s="2" t="str">
        <f>numerodeconcurso</f>
        <v>2009/0257-0001</v>
      </c>
      <c r="C5" s="2"/>
      <c r="D5" s="2"/>
      <c r="G5" s="28" t="s">
        <v>1</v>
      </c>
      <c r="H5" s="52">
        <f>fechadeconcurso</f>
        <v>40017</v>
      </c>
      <c r="K5" s="69"/>
      <c r="M5" s="60"/>
    </row>
    <row r="6" spans="1:13" x14ac:dyDescent="0.2">
      <c r="A6" s="53" t="s">
        <v>131</v>
      </c>
      <c r="B6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5"/>
      <c r="D6" s="135"/>
      <c r="E6" s="135"/>
      <c r="F6" s="135"/>
      <c r="G6" s="135"/>
      <c r="H6" s="135"/>
      <c r="I6" s="28" t="s">
        <v>161</v>
      </c>
      <c r="J6" s="2" t="str">
        <f>plazocalculado&amp;" días"</f>
        <v>153 días</v>
      </c>
      <c r="K6" s="69"/>
      <c r="M6" s="2"/>
    </row>
    <row r="7" spans="1:13" x14ac:dyDescent="0.2">
      <c r="A7" s="54"/>
      <c r="B7" s="135"/>
      <c r="C7" s="135"/>
      <c r="D7" s="135"/>
      <c r="E7" s="135"/>
      <c r="F7" s="135"/>
      <c r="G7" s="135"/>
      <c r="H7" s="135"/>
      <c r="I7" s="28" t="s">
        <v>132</v>
      </c>
      <c r="J7" s="68">
        <f>fechainicio</f>
        <v>40026</v>
      </c>
      <c r="M7" s="2"/>
    </row>
    <row r="8" spans="1:13" x14ac:dyDescent="0.2">
      <c r="A8" s="54"/>
      <c r="B8" s="135"/>
      <c r="C8" s="135"/>
      <c r="D8" s="135"/>
      <c r="E8" s="135"/>
      <c r="F8" s="135"/>
      <c r="G8" s="135"/>
      <c r="H8" s="135"/>
      <c r="I8" s="28"/>
      <c r="J8" s="68"/>
      <c r="M8" s="2"/>
    </row>
    <row r="9" spans="1:13" x14ac:dyDescent="0.2">
      <c r="A9" s="54"/>
      <c r="B9" s="135"/>
      <c r="C9" s="135"/>
      <c r="D9" s="135"/>
      <c r="E9" s="135"/>
      <c r="F9" s="135"/>
      <c r="G9" s="135"/>
      <c r="H9" s="135"/>
      <c r="I9" s="28" t="s">
        <v>133</v>
      </c>
      <c r="J9" s="68">
        <f>fechaterminacion</f>
        <v>40178</v>
      </c>
      <c r="M9" s="2"/>
    </row>
    <row r="10" spans="1:13" ht="12" thickBot="1" x14ac:dyDescent="0.25">
      <c r="A10" s="53" t="s">
        <v>134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C10" s="2"/>
      <c r="D10" s="2"/>
      <c r="I10" s="2"/>
      <c r="J10" s="3"/>
      <c r="M10" s="63"/>
    </row>
    <row r="11" spans="1:13" ht="12.75" thickTop="1" thickBot="1" x14ac:dyDescent="0.25">
      <c r="A11" s="134" t="s">
        <v>10</v>
      </c>
      <c r="B11" s="134"/>
      <c r="C11" s="134"/>
      <c r="D11" s="134"/>
      <c r="E11" s="134"/>
      <c r="F11" s="134"/>
      <c r="G11" s="134"/>
      <c r="H11" s="134"/>
      <c r="I11" s="134"/>
      <c r="J11" s="134"/>
      <c r="M11" s="2"/>
    </row>
    <row r="12" spans="1:13" ht="19.5" thickTop="1" thickBot="1" x14ac:dyDescent="0.25">
      <c r="A12" s="71" t="s">
        <v>2</v>
      </c>
      <c r="B12" s="72" t="s">
        <v>3</v>
      </c>
      <c r="C12" s="72" t="s">
        <v>11</v>
      </c>
      <c r="D12" s="72" t="s">
        <v>12</v>
      </c>
      <c r="E12" s="72" t="s">
        <v>13</v>
      </c>
      <c r="F12" s="72" t="s">
        <v>14</v>
      </c>
      <c r="G12" s="72" t="s">
        <v>15</v>
      </c>
      <c r="H12" s="72" t="s">
        <v>16</v>
      </c>
      <c r="I12" s="72" t="s">
        <v>17</v>
      </c>
      <c r="J12" s="72" t="s">
        <v>18</v>
      </c>
      <c r="K12" s="73" t="s">
        <v>5</v>
      </c>
    </row>
    <row r="13" spans="1:13" ht="12" thickTop="1" x14ac:dyDescent="0.2">
      <c r="A13" s="74" t="s">
        <v>6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</row>
    <row r="14" spans="1:13" x14ac:dyDescent="0.2">
      <c r="A14" s="75" t="s">
        <v>107</v>
      </c>
      <c r="B14" s="76" t="s">
        <v>116</v>
      </c>
      <c r="C14" s="77" t="s">
        <v>7</v>
      </c>
      <c r="D14" s="78" t="s">
        <v>8</v>
      </c>
      <c r="E14" s="79" t="s">
        <v>19</v>
      </c>
      <c r="F14" s="80" t="s">
        <v>20</v>
      </c>
      <c r="G14" s="80">
        <f>IF(C14&lt;&gt;"",8,"")</f>
        <v>8</v>
      </c>
      <c r="H14" s="80">
        <f>IF(C14&lt;&gt;"",1,"")</f>
        <v>1</v>
      </c>
      <c r="I14" s="81" t="e">
        <f>J14/(G14*H14)</f>
        <v>#VALUE!</v>
      </c>
      <c r="J14" s="82" t="s">
        <v>21</v>
      </c>
      <c r="K14" s="83" t="s">
        <v>209</v>
      </c>
    </row>
    <row r="15" spans="1:13" x14ac:dyDescent="0.2">
      <c r="A15" s="74"/>
      <c r="B15" s="74"/>
      <c r="C15" s="74"/>
      <c r="D15" s="74"/>
      <c r="E15" s="74"/>
      <c r="F15" s="84"/>
      <c r="G15" s="84"/>
      <c r="H15" s="74"/>
      <c r="I15" s="74"/>
      <c r="J15" s="74"/>
      <c r="K15" s="85" t="s">
        <v>210</v>
      </c>
    </row>
    <row r="16" spans="1:13" x14ac:dyDescent="0.2">
      <c r="A16" s="74"/>
      <c r="B16" s="74"/>
      <c r="C16" s="74"/>
      <c r="D16" s="74"/>
      <c r="E16" s="74"/>
      <c r="F16" s="84"/>
      <c r="G16" s="84"/>
      <c r="H16" s="74"/>
      <c r="I16" s="74"/>
      <c r="J16" s="74"/>
      <c r="K16" s="86" t="s">
        <v>211</v>
      </c>
    </row>
    <row r="17" spans="1:11" x14ac:dyDescent="0.2">
      <c r="A17" s="74"/>
      <c r="B17" s="74"/>
      <c r="C17" s="74"/>
      <c r="D17" s="74"/>
      <c r="E17" s="74"/>
      <c r="F17" s="84"/>
      <c r="G17" s="84"/>
      <c r="H17" s="74"/>
      <c r="I17" s="74"/>
      <c r="J17" s="74"/>
      <c r="K17" s="87"/>
    </row>
    <row r="18" spans="1:11" x14ac:dyDescent="0.2">
      <c r="A18" s="74" t="s">
        <v>157</v>
      </c>
      <c r="B18" s="74"/>
      <c r="C18" s="74"/>
      <c r="D18" s="74"/>
      <c r="E18" s="74"/>
      <c r="F18" s="84"/>
      <c r="G18" s="84"/>
      <c r="H18" s="74"/>
      <c r="I18" s="74"/>
      <c r="J18" s="74"/>
      <c r="K18" s="74"/>
    </row>
    <row r="19" spans="1:11" x14ac:dyDescent="0.2">
      <c r="A19" s="88"/>
      <c r="B19" s="89"/>
      <c r="C19" s="89"/>
      <c r="D19" s="89"/>
      <c r="E19" s="89"/>
      <c r="F19" s="89"/>
      <c r="G19" s="89"/>
      <c r="H19" s="89"/>
      <c r="I19" s="89"/>
      <c r="J19" s="90"/>
      <c r="K19" s="91"/>
    </row>
    <row r="20" spans="1:11" x14ac:dyDescent="0.2">
      <c r="A20" s="92" t="str">
        <f>cargo&amp;": "&amp;responsable</f>
        <v>DIRECTOR GENERAL: ENCARGADO CORRESPONDIENTE</v>
      </c>
      <c r="B20" s="84"/>
      <c r="C20" s="74"/>
      <c r="D20" s="84"/>
      <c r="E20" s="84"/>
      <c r="F20" s="84"/>
      <c r="G20" s="84"/>
      <c r="H20" s="84"/>
      <c r="I20" s="84"/>
      <c r="J20" s="93" t="s">
        <v>158</v>
      </c>
      <c r="K20" s="94" t="s">
        <v>215</v>
      </c>
    </row>
    <row r="21" spans="1:11" x14ac:dyDescent="0.2">
      <c r="A21" s="95"/>
      <c r="B21" s="96"/>
      <c r="C21" s="96"/>
      <c r="D21" s="96"/>
      <c r="E21" s="96"/>
      <c r="F21" s="96"/>
      <c r="G21" s="96"/>
      <c r="H21" s="96"/>
      <c r="I21" s="96"/>
      <c r="J21" s="97" t="s">
        <v>159</v>
      </c>
      <c r="K21" s="98" t="s">
        <v>216</v>
      </c>
    </row>
    <row r="22" spans="1:11" x14ac:dyDescent="0.2">
      <c r="A22" s="74"/>
      <c r="B22" s="74"/>
      <c r="C22" s="74"/>
      <c r="D22" s="74"/>
      <c r="E22" s="74"/>
      <c r="F22" s="74"/>
      <c r="G22" s="74"/>
      <c r="H22" s="74"/>
      <c r="I22" s="74"/>
      <c r="J22" s="74"/>
      <c r="K22" s="99" t="s">
        <v>9</v>
      </c>
    </row>
  </sheetData>
  <mergeCells count="4">
    <mergeCell ref="A11:J11"/>
    <mergeCell ref="B3:H4"/>
    <mergeCell ref="B6:H9"/>
    <mergeCell ref="A2:H2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zoomScaleNormal="100" workbookViewId="0">
      <selection activeCell="B6" sqref="B6:H9"/>
    </sheetView>
  </sheetViews>
  <sheetFormatPr baseColWidth="10" defaultRowHeight="11.25" x14ac:dyDescent="0.2"/>
  <cols>
    <col min="1" max="1" width="16" style="1" customWidth="1"/>
    <col min="2" max="2" width="36" style="1" customWidth="1"/>
    <col min="3" max="3" width="10.19921875" style="1" customWidth="1"/>
    <col min="4" max="4" width="12" style="1" customWidth="1"/>
    <col min="5" max="6" width="11" style="1" customWidth="1"/>
    <col min="7" max="7" width="11.3984375" style="1" bestFit="1" customWidth="1"/>
    <col min="8" max="8" width="12.19921875" style="1" bestFit="1" customWidth="1"/>
    <col min="9" max="9" width="16" style="1" customWidth="1"/>
    <col min="10" max="10" width="18" style="1" customWidth="1"/>
    <col min="11" max="11" width="10" style="1" customWidth="1"/>
    <col min="12" max="16384" width="11.19921875" style="1"/>
  </cols>
  <sheetData>
    <row r="1" spans="1:11" ht="12" thickBot="1" x14ac:dyDescent="0.25">
      <c r="A1" s="1" t="s">
        <v>0</v>
      </c>
    </row>
    <row r="2" spans="1:11" ht="12.75" customHeight="1" thickTop="1" x14ac:dyDescent="0.25">
      <c r="A2" s="136" t="str">
        <f>razonsocial</f>
        <v>MI EMPRESA</v>
      </c>
      <c r="B2" s="137"/>
      <c r="C2" s="137"/>
      <c r="D2" s="137"/>
      <c r="E2" s="137"/>
      <c r="F2" s="137"/>
      <c r="G2" s="137"/>
      <c r="H2" s="137"/>
      <c r="I2" s="61"/>
      <c r="J2" s="57"/>
    </row>
    <row r="3" spans="1:11" ht="11.25" customHeight="1" x14ac:dyDescent="0.2">
      <c r="A3" s="53" t="s">
        <v>130</v>
      </c>
      <c r="B3" s="135" t="str">
        <f>nombrecliente</f>
        <v>Sistema de Comunicaciones y Transportes, Sistema de Transporte Colectivo Metro, Administración General de Recursos, Línea 12 (Línea Dorada)</v>
      </c>
      <c r="C3" s="135"/>
      <c r="D3" s="135"/>
      <c r="E3" s="135"/>
      <c r="F3" s="135"/>
      <c r="G3" s="135"/>
      <c r="H3" s="135"/>
      <c r="I3" s="2"/>
      <c r="J3" s="3"/>
    </row>
    <row r="4" spans="1:11" x14ac:dyDescent="0.2">
      <c r="A4" s="53"/>
      <c r="B4" s="135"/>
      <c r="C4" s="135"/>
      <c r="D4" s="135"/>
      <c r="E4" s="135"/>
      <c r="F4" s="135"/>
      <c r="G4" s="135"/>
      <c r="H4" s="135"/>
      <c r="I4" s="2"/>
      <c r="J4" s="3"/>
    </row>
    <row r="5" spans="1:11" x14ac:dyDescent="0.2">
      <c r="A5" s="53" t="s">
        <v>263</v>
      </c>
      <c r="B5" s="2" t="str">
        <f>numerodeconcurso</f>
        <v>2009/0257-0001</v>
      </c>
      <c r="C5" s="2"/>
      <c r="D5" s="2"/>
      <c r="G5" s="28" t="s">
        <v>1</v>
      </c>
      <c r="H5" s="52">
        <f>fechadeconcurso</f>
        <v>40017</v>
      </c>
      <c r="J5" s="3"/>
    </row>
    <row r="6" spans="1:11" ht="11.25" customHeight="1" x14ac:dyDescent="0.2">
      <c r="A6" s="53" t="s">
        <v>131</v>
      </c>
      <c r="B6" s="13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8"/>
      <c r="D6" s="138"/>
      <c r="E6" s="138"/>
      <c r="F6" s="138"/>
      <c r="G6" s="138"/>
      <c r="H6" s="138"/>
      <c r="I6" s="28" t="s">
        <v>161</v>
      </c>
      <c r="J6" s="2" t="str">
        <f>plazocalculado&amp;" días"</f>
        <v>153 días</v>
      </c>
      <c r="K6" s="69"/>
    </row>
    <row r="7" spans="1:11" x14ac:dyDescent="0.2">
      <c r="A7" s="54"/>
      <c r="B7" s="138"/>
      <c r="C7" s="138"/>
      <c r="D7" s="138"/>
      <c r="E7" s="138"/>
      <c r="F7" s="138"/>
      <c r="G7" s="138"/>
      <c r="H7" s="138"/>
      <c r="I7" s="28" t="s">
        <v>132</v>
      </c>
      <c r="J7" s="63">
        <f>fechainicio</f>
        <v>40026</v>
      </c>
      <c r="K7" s="69"/>
    </row>
    <row r="8" spans="1:11" x14ac:dyDescent="0.2">
      <c r="A8" s="54"/>
      <c r="B8" s="138"/>
      <c r="C8" s="138"/>
      <c r="D8" s="138"/>
      <c r="E8" s="138"/>
      <c r="F8" s="138"/>
      <c r="G8" s="138"/>
      <c r="H8" s="138"/>
      <c r="I8" s="28"/>
      <c r="J8" s="63"/>
      <c r="K8" s="69"/>
    </row>
    <row r="9" spans="1:11" x14ac:dyDescent="0.2">
      <c r="A9" s="54"/>
      <c r="B9" s="138"/>
      <c r="C9" s="138"/>
      <c r="D9" s="138"/>
      <c r="E9" s="138"/>
      <c r="F9" s="138"/>
      <c r="G9" s="138"/>
      <c r="H9" s="138"/>
      <c r="I9" s="28" t="s">
        <v>133</v>
      </c>
      <c r="J9" s="63">
        <f>fechaterminacion</f>
        <v>40178</v>
      </c>
      <c r="K9" s="69"/>
    </row>
    <row r="10" spans="1:11" ht="12" thickBot="1" x14ac:dyDescent="0.25">
      <c r="A10" s="53" t="s">
        <v>134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C10" s="2"/>
      <c r="D10" s="2"/>
      <c r="E10" s="2"/>
      <c r="F10" s="2"/>
      <c r="I10" s="2"/>
      <c r="J10" s="3"/>
    </row>
    <row r="11" spans="1:11" ht="12.75" thickTop="1" thickBot="1" x14ac:dyDescent="0.25">
      <c r="A11" s="134" t="s">
        <v>10</v>
      </c>
      <c r="B11" s="134"/>
      <c r="C11" s="134"/>
      <c r="D11" s="134"/>
      <c r="E11" s="134"/>
      <c r="F11" s="134"/>
      <c r="G11" s="134"/>
      <c r="H11" s="134"/>
      <c r="I11" s="134"/>
      <c r="J11" s="134"/>
    </row>
    <row r="12" spans="1:11" ht="19.5" thickTop="1" thickBot="1" x14ac:dyDescent="0.25">
      <c r="A12" s="71" t="s">
        <v>2</v>
      </c>
      <c r="B12" s="72" t="s">
        <v>3</v>
      </c>
      <c r="C12" s="72" t="s">
        <v>11</v>
      </c>
      <c r="D12" s="72" t="s">
        <v>13</v>
      </c>
      <c r="E12" s="72" t="s">
        <v>14</v>
      </c>
      <c r="F12" s="72" t="s">
        <v>15</v>
      </c>
      <c r="G12" s="72" t="s">
        <v>16</v>
      </c>
      <c r="H12" s="72" t="s">
        <v>17</v>
      </c>
      <c r="I12" s="72" t="s">
        <v>18</v>
      </c>
      <c r="J12" s="73" t="s">
        <v>5</v>
      </c>
    </row>
    <row r="13" spans="1:11" ht="12" thickTop="1" x14ac:dyDescent="0.2">
      <c r="A13" s="74" t="s">
        <v>6</v>
      </c>
      <c r="B13" s="74"/>
      <c r="C13" s="74"/>
      <c r="D13" s="74"/>
      <c r="E13" s="74"/>
      <c r="F13" s="74"/>
      <c r="G13" s="74"/>
      <c r="H13" s="74"/>
      <c r="I13" s="74"/>
      <c r="J13" s="74"/>
    </row>
    <row r="14" spans="1:11" x14ac:dyDescent="0.2">
      <c r="A14" s="75" t="s">
        <v>107</v>
      </c>
      <c r="B14" s="76" t="s">
        <v>116</v>
      </c>
      <c r="C14" s="77" t="s">
        <v>7</v>
      </c>
      <c r="D14" s="79" t="s">
        <v>19</v>
      </c>
      <c r="E14" s="80" t="s">
        <v>20</v>
      </c>
      <c r="F14" s="80">
        <f>IF(C14&lt;&gt;"",8,"")</f>
        <v>8</v>
      </c>
      <c r="G14" s="80">
        <f>IF(C14&lt;&gt;"",1,"")</f>
        <v>1</v>
      </c>
      <c r="H14" s="81" t="e">
        <f>I14/(F14*G14)</f>
        <v>#VALUE!</v>
      </c>
      <c r="I14" s="82" t="s">
        <v>21</v>
      </c>
      <c r="J14" s="83" t="s">
        <v>209</v>
      </c>
    </row>
    <row r="15" spans="1:11" x14ac:dyDescent="0.2">
      <c r="A15" s="74"/>
      <c r="B15" s="74"/>
      <c r="C15" s="74"/>
      <c r="D15" s="74"/>
      <c r="E15" s="84"/>
      <c r="F15" s="84"/>
      <c r="G15" s="74"/>
      <c r="H15" s="74"/>
      <c r="I15" s="74"/>
      <c r="J15" s="85" t="s">
        <v>210</v>
      </c>
    </row>
    <row r="16" spans="1:11" x14ac:dyDescent="0.2">
      <c r="A16" s="74"/>
      <c r="B16" s="74"/>
      <c r="C16" s="74"/>
      <c r="D16" s="74"/>
      <c r="E16" s="84"/>
      <c r="F16" s="84"/>
      <c r="G16" s="74"/>
      <c r="H16" s="74"/>
      <c r="I16" s="74"/>
      <c r="J16" s="87"/>
    </row>
    <row r="17" spans="1:10" x14ac:dyDescent="0.2">
      <c r="A17" s="74" t="s">
        <v>157</v>
      </c>
      <c r="B17" s="74"/>
      <c r="C17" s="74"/>
      <c r="D17" s="74"/>
      <c r="E17" s="74"/>
      <c r="F17" s="84"/>
      <c r="G17" s="84"/>
      <c r="H17" s="74"/>
      <c r="I17" s="74"/>
      <c r="J17" s="74"/>
    </row>
    <row r="18" spans="1:10" x14ac:dyDescent="0.2">
      <c r="A18" s="88"/>
      <c r="B18" s="89"/>
      <c r="C18" s="89"/>
      <c r="D18" s="89"/>
      <c r="E18" s="89"/>
      <c r="F18" s="89"/>
      <c r="G18" s="89"/>
      <c r="H18" s="89"/>
      <c r="I18" s="90"/>
      <c r="J18" s="91"/>
    </row>
    <row r="19" spans="1:10" x14ac:dyDescent="0.2">
      <c r="A19" s="92" t="str">
        <f>cargo&amp;": "&amp;responsable</f>
        <v>DIRECTOR GENERAL: ENCARGADO CORRESPONDIENTE</v>
      </c>
      <c r="B19" s="84"/>
      <c r="C19" s="74"/>
      <c r="D19" s="84"/>
      <c r="E19" s="84"/>
      <c r="F19" s="84"/>
      <c r="G19" s="84"/>
      <c r="H19" s="84"/>
      <c r="I19" s="93"/>
      <c r="J19" s="94"/>
    </row>
    <row r="20" spans="1:10" x14ac:dyDescent="0.2">
      <c r="A20" s="95"/>
      <c r="B20" s="96"/>
      <c r="C20" s="96"/>
      <c r="D20" s="96"/>
      <c r="E20" s="96"/>
      <c r="F20" s="96"/>
      <c r="G20" s="96"/>
      <c r="H20" s="96"/>
      <c r="I20" s="97"/>
      <c r="J20" s="98"/>
    </row>
    <row r="21" spans="1:10" x14ac:dyDescent="0.2">
      <c r="A21" s="74"/>
      <c r="B21" s="74"/>
      <c r="C21" s="74"/>
      <c r="D21" s="74"/>
      <c r="E21" s="74"/>
      <c r="F21" s="74"/>
      <c r="G21" s="74"/>
      <c r="H21" s="74"/>
      <c r="I21" s="74"/>
      <c r="J21" s="99" t="s">
        <v>9</v>
      </c>
    </row>
  </sheetData>
  <mergeCells count="4">
    <mergeCell ref="A2:H2"/>
    <mergeCell ref="B3:H4"/>
    <mergeCell ref="B6:H9"/>
    <mergeCell ref="A11:J11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3" width="36" style="1" customWidth="1"/>
    <col min="4" max="4" width="10" style="1" customWidth="1"/>
    <col min="5" max="5" width="16" style="1" customWidth="1"/>
    <col min="6" max="6" width="18" style="1" customWidth="1"/>
    <col min="7" max="7" width="13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36" t="str">
        <f>razonsocial</f>
        <v>MI EMPRESA</v>
      </c>
      <c r="B2" s="137"/>
      <c r="C2" s="137"/>
      <c r="D2" s="137"/>
      <c r="E2" s="137"/>
      <c r="F2" s="61"/>
      <c r="G2" s="57"/>
    </row>
    <row r="3" spans="1:8" x14ac:dyDescent="0.2">
      <c r="A3" s="53" t="s">
        <v>130</v>
      </c>
      <c r="B3" s="135" t="str">
        <f>nombrecliente</f>
        <v>Sistema de Comunicaciones y Transportes, Sistema de Transporte Colectivo Metro, Administración General de Recursos, Línea 12 (Línea Dorada)</v>
      </c>
      <c r="C3" s="135"/>
      <c r="D3" s="135"/>
      <c r="E3" s="135"/>
      <c r="F3" s="2"/>
      <c r="G3" s="3"/>
    </row>
    <row r="4" spans="1:8" x14ac:dyDescent="0.2">
      <c r="A4" s="53"/>
      <c r="B4" s="135"/>
      <c r="C4" s="135"/>
      <c r="D4" s="135"/>
      <c r="E4" s="135"/>
      <c r="F4" s="2"/>
      <c r="G4" s="3"/>
    </row>
    <row r="5" spans="1:8" x14ac:dyDescent="0.2">
      <c r="A5" s="53" t="s">
        <v>263</v>
      </c>
      <c r="B5" s="2" t="str">
        <f>numerodeconcurso</f>
        <v>2009/0257-0001</v>
      </c>
      <c r="D5" s="28" t="s">
        <v>1</v>
      </c>
      <c r="E5" s="52">
        <f>fechadeconcurso</f>
        <v>40017</v>
      </c>
      <c r="G5" s="3"/>
    </row>
    <row r="6" spans="1:8" x14ac:dyDescent="0.2">
      <c r="A6" s="53" t="s">
        <v>131</v>
      </c>
      <c r="B6" s="13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8"/>
      <c r="D6" s="138"/>
      <c r="E6" s="138"/>
      <c r="F6" s="40" t="s">
        <v>162</v>
      </c>
      <c r="G6" s="2" t="str">
        <f>plazocalculado&amp;" días"</f>
        <v>153 días</v>
      </c>
      <c r="H6" s="69"/>
    </row>
    <row r="7" spans="1:8" x14ac:dyDescent="0.2">
      <c r="A7" s="54"/>
      <c r="B7" s="138"/>
      <c r="C7" s="138"/>
      <c r="D7" s="138"/>
      <c r="E7" s="138"/>
      <c r="F7" s="29" t="s">
        <v>132</v>
      </c>
      <c r="G7" s="63">
        <f>fechainicio</f>
        <v>40026</v>
      </c>
      <c r="H7" s="69"/>
    </row>
    <row r="8" spans="1:8" x14ac:dyDescent="0.2">
      <c r="A8" s="54"/>
      <c r="B8" s="138"/>
      <c r="C8" s="138"/>
      <c r="D8" s="138"/>
      <c r="E8" s="138"/>
      <c r="F8" s="29"/>
      <c r="G8" s="63"/>
      <c r="H8" s="69"/>
    </row>
    <row r="9" spans="1:8" x14ac:dyDescent="0.2">
      <c r="A9" s="54"/>
      <c r="B9" s="138"/>
      <c r="C9" s="138"/>
      <c r="D9" s="138"/>
      <c r="E9" s="138"/>
      <c r="F9" s="29" t="s">
        <v>133</v>
      </c>
      <c r="G9" s="63">
        <f>fechaterminacion</f>
        <v>40178</v>
      </c>
      <c r="H9" s="69"/>
    </row>
    <row r="10" spans="1:8" ht="12" thickBot="1" x14ac:dyDescent="0.25">
      <c r="A10" s="53" t="s">
        <v>134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G10" s="3"/>
    </row>
    <row r="11" spans="1:8" ht="12.75" thickTop="1" thickBot="1" x14ac:dyDescent="0.25">
      <c r="A11" s="134" t="s">
        <v>135</v>
      </c>
      <c r="B11" s="134"/>
      <c r="C11" s="134"/>
      <c r="D11" s="134"/>
      <c r="E11" s="134"/>
      <c r="F11" s="134"/>
      <c r="G11" s="67"/>
    </row>
    <row r="12" spans="1:8" ht="12.75" thickTop="1" thickBot="1" x14ac:dyDescent="0.25">
      <c r="A12" s="71" t="s">
        <v>2</v>
      </c>
      <c r="B12" s="100" t="s">
        <v>3</v>
      </c>
      <c r="C12" s="100" t="s">
        <v>127</v>
      </c>
      <c r="D12" s="100" t="s">
        <v>4</v>
      </c>
      <c r="E12" s="100" t="s">
        <v>128</v>
      </c>
      <c r="F12" s="73" t="s">
        <v>5</v>
      </c>
      <c r="G12" s="74"/>
    </row>
    <row r="13" spans="1:8" ht="12" thickTop="1" x14ac:dyDescent="0.2">
      <c r="A13" s="74" t="s">
        <v>6</v>
      </c>
      <c r="B13" s="74"/>
      <c r="C13" s="74"/>
      <c r="D13" s="74"/>
      <c r="E13" s="74"/>
      <c r="F13" s="74"/>
      <c r="G13" s="74"/>
    </row>
    <row r="14" spans="1:8" x14ac:dyDescent="0.2">
      <c r="A14" s="75" t="s">
        <v>107</v>
      </c>
      <c r="B14" s="76" t="s">
        <v>116</v>
      </c>
      <c r="C14" s="76" t="s">
        <v>129</v>
      </c>
      <c r="D14" s="80" t="s">
        <v>7</v>
      </c>
      <c r="E14" s="78" t="s">
        <v>8</v>
      </c>
      <c r="F14" s="83" t="s">
        <v>209</v>
      </c>
      <c r="G14" s="74"/>
    </row>
    <row r="15" spans="1:8" x14ac:dyDescent="0.2">
      <c r="A15" s="101"/>
      <c r="B15" s="84"/>
      <c r="C15" s="84"/>
      <c r="D15" s="102"/>
      <c r="E15" s="103"/>
      <c r="F15" s="85" t="s">
        <v>210</v>
      </c>
      <c r="G15" s="74"/>
    </row>
    <row r="16" spans="1:8" x14ac:dyDescent="0.2">
      <c r="A16" s="101"/>
      <c r="B16" s="84"/>
      <c r="C16" s="84"/>
      <c r="D16" s="102"/>
      <c r="E16" s="103"/>
      <c r="F16" s="86" t="s">
        <v>211</v>
      </c>
      <c r="G16" s="74"/>
    </row>
    <row r="17" spans="1:7" x14ac:dyDescent="0.2">
      <c r="A17" s="101"/>
      <c r="B17" s="84"/>
      <c r="C17" s="84"/>
      <c r="D17" s="102"/>
      <c r="E17" s="103"/>
      <c r="F17" s="87"/>
      <c r="G17" s="74"/>
    </row>
    <row r="18" spans="1:7" x14ac:dyDescent="0.2">
      <c r="A18" s="74" t="s">
        <v>157</v>
      </c>
      <c r="B18" s="74"/>
      <c r="C18" s="74"/>
      <c r="D18" s="74"/>
      <c r="E18" s="74"/>
      <c r="F18" s="84"/>
      <c r="G18" s="84"/>
    </row>
    <row r="19" spans="1:7" x14ac:dyDescent="0.2">
      <c r="A19" s="88"/>
      <c r="B19" s="89"/>
      <c r="C19" s="89"/>
      <c r="D19" s="89"/>
      <c r="E19" s="90"/>
      <c r="F19" s="91"/>
      <c r="G19" s="74"/>
    </row>
    <row r="20" spans="1:7" x14ac:dyDescent="0.2">
      <c r="A20" s="92" t="str">
        <f>cargo&amp;": "&amp;responsable</f>
        <v>DIRECTOR GENERAL: ENCARGADO CORRESPONDIENTE</v>
      </c>
      <c r="B20" s="84"/>
      <c r="C20" s="74"/>
      <c r="D20" s="84"/>
      <c r="E20" s="93" t="s">
        <v>158</v>
      </c>
      <c r="F20" s="94" t="s">
        <v>215</v>
      </c>
      <c r="G20" s="74"/>
    </row>
    <row r="21" spans="1:7" x14ac:dyDescent="0.2">
      <c r="A21" s="95"/>
      <c r="B21" s="96"/>
      <c r="C21" s="96"/>
      <c r="D21" s="96"/>
      <c r="E21" s="97" t="s">
        <v>159</v>
      </c>
      <c r="F21" s="98" t="s">
        <v>216</v>
      </c>
      <c r="G21" s="74"/>
    </row>
    <row r="22" spans="1:7" x14ac:dyDescent="0.2">
      <c r="A22" s="74"/>
      <c r="B22" s="74"/>
      <c r="C22" s="74"/>
      <c r="D22" s="74"/>
      <c r="E22" s="74"/>
      <c r="F22" s="74"/>
      <c r="G22" s="74" t="s">
        <v>9</v>
      </c>
    </row>
  </sheetData>
  <mergeCells count="4">
    <mergeCell ref="B6:E9"/>
    <mergeCell ref="A2:E2"/>
    <mergeCell ref="B3:E4"/>
    <mergeCell ref="A11:F11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3" width="36" style="1" customWidth="1"/>
    <col min="4" max="4" width="10" style="1" customWidth="1"/>
    <col min="5" max="5" width="18" style="1" customWidth="1"/>
    <col min="6" max="6" width="13.3984375" style="1" bestFit="1" customWidth="1"/>
    <col min="7" max="7" width="13.3984375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36" t="str">
        <f>razonsocial</f>
        <v>MI EMPRESA</v>
      </c>
      <c r="B2" s="137"/>
      <c r="C2" s="137"/>
      <c r="D2" s="137"/>
      <c r="E2" s="137"/>
      <c r="F2" s="61"/>
      <c r="G2" s="57"/>
    </row>
    <row r="3" spans="1:8" x14ac:dyDescent="0.2">
      <c r="A3" s="53" t="s">
        <v>130</v>
      </c>
      <c r="B3" s="135" t="str">
        <f>nombrecliente</f>
        <v>Sistema de Comunicaciones y Transportes, Sistema de Transporte Colectivo Metro, Administración General de Recursos, Línea 12 (Línea Dorada)</v>
      </c>
      <c r="C3" s="135"/>
      <c r="D3" s="135"/>
      <c r="E3" s="135"/>
      <c r="F3" s="2"/>
      <c r="G3" s="3"/>
    </row>
    <row r="4" spans="1:8" x14ac:dyDescent="0.2">
      <c r="A4" s="53"/>
      <c r="B4" s="135"/>
      <c r="C4" s="135"/>
      <c r="D4" s="135"/>
      <c r="E4" s="135"/>
      <c r="F4" s="2"/>
      <c r="G4" s="3"/>
    </row>
    <row r="5" spans="1:8" x14ac:dyDescent="0.2">
      <c r="A5" s="53" t="s">
        <v>263</v>
      </c>
      <c r="B5" s="2" t="str">
        <f>numerodeconcurso</f>
        <v>2009/0257-0001</v>
      </c>
      <c r="D5" s="28" t="s">
        <v>1</v>
      </c>
      <c r="E5" s="52">
        <f>fechadeconcurso</f>
        <v>40017</v>
      </c>
      <c r="G5" s="3"/>
    </row>
    <row r="6" spans="1:8" x14ac:dyDescent="0.2">
      <c r="A6" s="53" t="s">
        <v>131</v>
      </c>
      <c r="B6" s="13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8"/>
      <c r="D6" s="138"/>
      <c r="E6" s="138"/>
      <c r="F6" s="40" t="s">
        <v>162</v>
      </c>
      <c r="G6" s="2" t="str">
        <f>plazocalculado&amp;" días"</f>
        <v>153 días</v>
      </c>
      <c r="H6" s="69"/>
    </row>
    <row r="7" spans="1:8" x14ac:dyDescent="0.2">
      <c r="A7" s="54"/>
      <c r="B7" s="138"/>
      <c r="C7" s="138"/>
      <c r="D7" s="138"/>
      <c r="E7" s="138"/>
      <c r="F7" s="29" t="s">
        <v>132</v>
      </c>
      <c r="G7" s="63">
        <f>fechainicio</f>
        <v>40026</v>
      </c>
      <c r="H7" s="69"/>
    </row>
    <row r="8" spans="1:8" x14ac:dyDescent="0.2">
      <c r="A8" s="54"/>
      <c r="B8" s="138"/>
      <c r="C8" s="138"/>
      <c r="D8" s="138"/>
      <c r="E8" s="138"/>
      <c r="F8" s="29"/>
      <c r="G8" s="63"/>
      <c r="H8" s="69"/>
    </row>
    <row r="9" spans="1:8" x14ac:dyDescent="0.2">
      <c r="A9" s="54"/>
      <c r="B9" s="138"/>
      <c r="C9" s="138"/>
      <c r="D9" s="138"/>
      <c r="E9" s="138"/>
      <c r="F9" s="29" t="s">
        <v>133</v>
      </c>
      <c r="G9" s="63">
        <f>fechaterminacion</f>
        <v>40178</v>
      </c>
      <c r="H9" s="69"/>
    </row>
    <row r="10" spans="1:8" ht="12" thickBot="1" x14ac:dyDescent="0.25">
      <c r="A10" s="53" t="s">
        <v>134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F10" s="4"/>
      <c r="G10" s="3"/>
    </row>
    <row r="11" spans="1:8" ht="12.75" thickTop="1" thickBot="1" x14ac:dyDescent="0.25">
      <c r="A11" s="134" t="s">
        <v>135</v>
      </c>
      <c r="B11" s="134"/>
      <c r="C11" s="134"/>
      <c r="D11" s="134"/>
      <c r="E11" s="134"/>
      <c r="G11" s="67"/>
    </row>
    <row r="12" spans="1:8" ht="12.75" thickTop="1" thickBot="1" x14ac:dyDescent="0.25">
      <c r="A12" s="71" t="s">
        <v>2</v>
      </c>
      <c r="B12" s="100" t="s">
        <v>3</v>
      </c>
      <c r="C12" s="100" t="s">
        <v>127</v>
      </c>
      <c r="D12" s="100" t="s">
        <v>4</v>
      </c>
      <c r="E12" s="73" t="s">
        <v>5</v>
      </c>
      <c r="F12" s="74"/>
      <c r="G12" s="74"/>
    </row>
    <row r="13" spans="1:8" ht="12" thickTop="1" x14ac:dyDescent="0.2">
      <c r="A13" s="74" t="s">
        <v>6</v>
      </c>
      <c r="B13" s="74"/>
      <c r="C13" s="74"/>
      <c r="D13" s="74"/>
      <c r="E13" s="74"/>
      <c r="F13" s="74"/>
      <c r="G13" s="74"/>
    </row>
    <row r="14" spans="1:8" x14ac:dyDescent="0.2">
      <c r="A14" s="75" t="s">
        <v>107</v>
      </c>
      <c r="B14" s="76" t="s">
        <v>116</v>
      </c>
      <c r="C14" s="76" t="s">
        <v>129</v>
      </c>
      <c r="D14" s="80" t="s">
        <v>7</v>
      </c>
      <c r="E14" s="83" t="s">
        <v>209</v>
      </c>
      <c r="F14" s="74"/>
      <c r="G14" s="74"/>
    </row>
    <row r="15" spans="1:8" x14ac:dyDescent="0.2">
      <c r="A15" s="101"/>
      <c r="B15" s="84"/>
      <c r="C15" s="84"/>
      <c r="D15" s="102"/>
      <c r="E15" s="85" t="s">
        <v>210</v>
      </c>
      <c r="F15" s="74"/>
      <c r="G15" s="74"/>
    </row>
    <row r="16" spans="1:8" x14ac:dyDescent="0.2">
      <c r="A16" s="101"/>
      <c r="B16" s="84"/>
      <c r="C16" s="84"/>
      <c r="D16" s="102"/>
      <c r="E16" s="87"/>
      <c r="F16" s="74"/>
      <c r="G16" s="74"/>
    </row>
    <row r="17" spans="1:7" x14ac:dyDescent="0.2">
      <c r="A17" s="74" t="s">
        <v>157</v>
      </c>
      <c r="B17" s="74"/>
      <c r="C17" s="74"/>
      <c r="D17" s="74"/>
      <c r="E17" s="74"/>
      <c r="F17" s="84"/>
      <c r="G17" s="84"/>
    </row>
    <row r="18" spans="1:7" x14ac:dyDescent="0.2">
      <c r="A18" s="88"/>
      <c r="B18" s="89"/>
      <c r="C18" s="89"/>
      <c r="D18" s="89"/>
      <c r="E18" s="114"/>
      <c r="F18" s="118"/>
      <c r="G18" s="74"/>
    </row>
    <row r="19" spans="1:7" x14ac:dyDescent="0.2">
      <c r="A19" s="92" t="str">
        <f>cargo&amp;": "&amp;responsable</f>
        <v>DIRECTOR GENERAL: ENCARGADO CORRESPONDIENTE</v>
      </c>
      <c r="B19" s="84"/>
      <c r="C19" s="74"/>
      <c r="D19" s="84"/>
      <c r="E19" s="115"/>
      <c r="F19" s="117"/>
      <c r="G19" s="74"/>
    </row>
    <row r="20" spans="1:7" x14ac:dyDescent="0.2">
      <c r="A20" s="95"/>
      <c r="B20" s="96"/>
      <c r="C20" s="96"/>
      <c r="D20" s="96"/>
      <c r="E20" s="116"/>
      <c r="F20" s="117"/>
      <c r="G20" s="74"/>
    </row>
    <row r="21" spans="1:7" x14ac:dyDescent="0.2">
      <c r="A21" s="74"/>
      <c r="B21" s="74"/>
      <c r="C21" s="74"/>
      <c r="D21" s="74"/>
      <c r="E21" s="74"/>
      <c r="F21" s="84"/>
      <c r="G21" s="74" t="s">
        <v>9</v>
      </c>
    </row>
  </sheetData>
  <mergeCells count="4">
    <mergeCell ref="B6:E9"/>
    <mergeCell ref="A2:E2"/>
    <mergeCell ref="B3:E4"/>
    <mergeCell ref="A11:E11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GridLines="0" showZeros="0" zoomScaleNormal="100" workbookViewId="0">
      <selection activeCell="B6" sqref="B6:F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5" width="18" style="1" customWidth="1"/>
    <col min="6" max="6" width="12.19921875" style="1" bestFit="1" customWidth="1"/>
    <col min="7" max="7" width="13.3984375" style="1" bestFit="1" customWidth="1"/>
    <col min="8" max="8" width="13.3984375" style="1" customWidth="1"/>
    <col min="9" max="16384" width="11.19921875" style="1"/>
  </cols>
  <sheetData>
    <row r="1" spans="1:9" ht="12" thickBot="1" x14ac:dyDescent="0.25">
      <c r="A1" s="1" t="s">
        <v>0</v>
      </c>
    </row>
    <row r="2" spans="1:9" ht="12.75" customHeight="1" thickTop="1" x14ac:dyDescent="0.25">
      <c r="A2" s="136" t="str">
        <f>razonsocial</f>
        <v>MI EMPRESA</v>
      </c>
      <c r="B2" s="137"/>
      <c r="C2" s="137"/>
      <c r="D2" s="137"/>
      <c r="E2" s="137"/>
      <c r="F2" s="137"/>
      <c r="G2" s="56"/>
      <c r="H2" s="57"/>
    </row>
    <row r="3" spans="1:9" x14ac:dyDescent="0.2">
      <c r="A3" s="53" t="s">
        <v>130</v>
      </c>
      <c r="B3" s="135" t="str">
        <f>nombrecliente</f>
        <v>Sistema de Comunicaciones y Transportes, Sistema de Transporte Colectivo Metro, Administración General de Recursos, Línea 12 (Línea Dorada)</v>
      </c>
      <c r="C3" s="135"/>
      <c r="D3" s="135"/>
      <c r="E3" s="135"/>
      <c r="F3" s="135"/>
      <c r="G3" s="2"/>
      <c r="H3" s="3"/>
    </row>
    <row r="4" spans="1:9" x14ac:dyDescent="0.2">
      <c r="A4" s="53"/>
      <c r="B4" s="135"/>
      <c r="C4" s="135"/>
      <c r="D4" s="135"/>
      <c r="E4" s="135"/>
      <c r="F4" s="135"/>
      <c r="G4" s="2"/>
      <c r="H4" s="3"/>
    </row>
    <row r="5" spans="1:9" x14ac:dyDescent="0.2">
      <c r="A5" s="53" t="s">
        <v>263</v>
      </c>
      <c r="B5" s="2" t="str">
        <f>numerodeconcurso</f>
        <v>2009/0257-0001</v>
      </c>
      <c r="C5" s="2"/>
      <c r="E5" s="28" t="s">
        <v>1</v>
      </c>
      <c r="F5" s="52">
        <f>fechadeconcurso</f>
        <v>40017</v>
      </c>
      <c r="H5" s="3"/>
    </row>
    <row r="6" spans="1:9" x14ac:dyDescent="0.2">
      <c r="A6" s="53" t="s">
        <v>131</v>
      </c>
      <c r="B6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5"/>
      <c r="D6" s="135"/>
      <c r="E6" s="135"/>
      <c r="F6" s="135"/>
      <c r="G6" s="40" t="s">
        <v>162</v>
      </c>
      <c r="H6" s="2" t="str">
        <f>plazocalculado&amp;" días"</f>
        <v>153 días</v>
      </c>
      <c r="I6" s="69"/>
    </row>
    <row r="7" spans="1:9" x14ac:dyDescent="0.2">
      <c r="A7" s="54"/>
      <c r="B7" s="135"/>
      <c r="C7" s="135"/>
      <c r="D7" s="135"/>
      <c r="E7" s="135"/>
      <c r="F7" s="135"/>
      <c r="G7" s="28" t="s">
        <v>132</v>
      </c>
      <c r="H7" s="63">
        <f>fechainicio</f>
        <v>40026</v>
      </c>
      <c r="I7" s="69"/>
    </row>
    <row r="8" spans="1:9" x14ac:dyDescent="0.2">
      <c r="A8" s="54"/>
      <c r="B8" s="135"/>
      <c r="C8" s="135"/>
      <c r="D8" s="135"/>
      <c r="E8" s="135"/>
      <c r="F8" s="135"/>
      <c r="G8" s="28"/>
      <c r="H8" s="63"/>
      <c r="I8" s="69"/>
    </row>
    <row r="9" spans="1:9" x14ac:dyDescent="0.2">
      <c r="A9" s="54"/>
      <c r="B9" s="135"/>
      <c r="C9" s="135"/>
      <c r="D9" s="135"/>
      <c r="E9" s="135"/>
      <c r="F9" s="135"/>
      <c r="G9" s="28" t="s">
        <v>133</v>
      </c>
      <c r="H9" s="63">
        <f>fechaterminacion</f>
        <v>40178</v>
      </c>
      <c r="I9" s="69"/>
    </row>
    <row r="10" spans="1:9" ht="12" thickBot="1" x14ac:dyDescent="0.25">
      <c r="A10" s="55" t="s">
        <v>134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C10" s="2"/>
      <c r="E10" s="4"/>
      <c r="H10" s="3"/>
    </row>
    <row r="11" spans="1:9" ht="12.75" thickTop="1" thickBot="1" x14ac:dyDescent="0.25">
      <c r="A11" s="64" t="s">
        <v>22</v>
      </c>
      <c r="B11" s="66"/>
      <c r="C11" s="66"/>
      <c r="D11" s="66"/>
      <c r="F11" s="67"/>
      <c r="G11" s="67"/>
      <c r="H11" s="67"/>
    </row>
    <row r="12" spans="1:9" ht="12.75" thickTop="1" thickBot="1" x14ac:dyDescent="0.25">
      <c r="A12" s="104" t="s">
        <v>2</v>
      </c>
      <c r="B12" s="72" t="s">
        <v>3</v>
      </c>
      <c r="C12" s="72" t="s">
        <v>4</v>
      </c>
      <c r="D12" s="100" t="s">
        <v>156</v>
      </c>
      <c r="E12" s="73" t="s">
        <v>5</v>
      </c>
      <c r="F12" s="74"/>
      <c r="G12" s="74"/>
      <c r="H12" s="74"/>
    </row>
    <row r="13" spans="1:9" ht="12" thickTop="1" x14ac:dyDescent="0.2">
      <c r="A13" s="74" t="s">
        <v>6</v>
      </c>
      <c r="B13" s="74"/>
      <c r="C13" s="74"/>
      <c r="D13" s="74"/>
      <c r="E13" s="74"/>
      <c r="F13" s="74"/>
      <c r="G13" s="74"/>
      <c r="H13" s="74"/>
    </row>
    <row r="14" spans="1:9" x14ac:dyDescent="0.2">
      <c r="A14" s="75" t="s">
        <v>107</v>
      </c>
      <c r="B14" s="76" t="s">
        <v>116</v>
      </c>
      <c r="C14" s="80" t="s">
        <v>7</v>
      </c>
      <c r="D14" s="78" t="s">
        <v>8</v>
      </c>
      <c r="E14" s="83" t="s">
        <v>209</v>
      </c>
      <c r="F14" s="74"/>
      <c r="G14" s="74"/>
      <c r="H14" s="74"/>
    </row>
    <row r="15" spans="1:9" x14ac:dyDescent="0.2">
      <c r="A15" s="101"/>
      <c r="B15" s="84"/>
      <c r="C15" s="102"/>
      <c r="D15" s="103"/>
      <c r="E15" s="85" t="s">
        <v>210</v>
      </c>
      <c r="F15" s="74"/>
      <c r="G15" s="74"/>
      <c r="H15" s="74"/>
    </row>
    <row r="16" spans="1:9" x14ac:dyDescent="0.2">
      <c r="A16" s="101"/>
      <c r="B16" s="84"/>
      <c r="C16" s="102"/>
      <c r="D16" s="103"/>
      <c r="E16" s="86" t="s">
        <v>211</v>
      </c>
      <c r="F16" s="74"/>
      <c r="G16" s="74"/>
      <c r="H16" s="74"/>
    </row>
    <row r="17" spans="1:8" x14ac:dyDescent="0.2">
      <c r="A17" s="101"/>
      <c r="B17" s="84"/>
      <c r="C17" s="102"/>
      <c r="D17" s="103"/>
      <c r="E17" s="87"/>
      <c r="F17" s="74"/>
      <c r="G17" s="74"/>
      <c r="H17" s="74"/>
    </row>
    <row r="18" spans="1:8" x14ac:dyDescent="0.2">
      <c r="A18" s="74" t="s">
        <v>157</v>
      </c>
      <c r="B18" s="74"/>
      <c r="C18" s="74"/>
      <c r="D18" s="74"/>
      <c r="E18" s="74"/>
      <c r="F18" s="84"/>
      <c r="G18" s="84"/>
      <c r="H18" s="74"/>
    </row>
    <row r="19" spans="1:8" x14ac:dyDescent="0.2">
      <c r="A19" s="88"/>
      <c r="B19" s="89"/>
      <c r="C19" s="89"/>
      <c r="D19" s="90"/>
      <c r="E19" s="91"/>
      <c r="F19" s="74"/>
      <c r="G19" s="74"/>
      <c r="H19" s="74"/>
    </row>
    <row r="20" spans="1:8" x14ac:dyDescent="0.2">
      <c r="A20" s="92" t="str">
        <f>cargo&amp;": "&amp;responsable</f>
        <v>DIRECTOR GENERAL: ENCARGADO CORRESPONDIENTE</v>
      </c>
      <c r="B20" s="84"/>
      <c r="C20" s="74"/>
      <c r="D20" s="93" t="s">
        <v>158</v>
      </c>
      <c r="E20" s="94" t="s">
        <v>215</v>
      </c>
      <c r="F20" s="74"/>
      <c r="G20" s="74"/>
      <c r="H20" s="74"/>
    </row>
    <row r="21" spans="1:8" x14ac:dyDescent="0.2">
      <c r="A21" s="95"/>
      <c r="B21" s="96"/>
      <c r="C21" s="96"/>
      <c r="D21" s="97" t="s">
        <v>159</v>
      </c>
      <c r="E21" s="98" t="s">
        <v>216</v>
      </c>
      <c r="F21" s="74"/>
      <c r="G21" s="74"/>
      <c r="H21" s="74"/>
    </row>
    <row r="22" spans="1:8" x14ac:dyDescent="0.2">
      <c r="A22" s="74"/>
      <c r="B22" s="74"/>
      <c r="C22" s="74"/>
      <c r="D22" s="74"/>
      <c r="E22" s="74"/>
      <c r="F22" s="74"/>
      <c r="G22" s="74"/>
      <c r="H22" s="74" t="s">
        <v>9</v>
      </c>
    </row>
  </sheetData>
  <mergeCells count="3">
    <mergeCell ref="A2:F2"/>
    <mergeCell ref="B6:F9"/>
    <mergeCell ref="B3:F4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4" width="18" style="1" customWidth="1"/>
    <col min="5" max="5" width="13.796875" style="1" customWidth="1"/>
    <col min="6" max="6" width="13.3984375" style="1" bestFit="1" customWidth="1"/>
    <col min="7" max="7" width="13.3984375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36" t="str">
        <f>razonsocial</f>
        <v>MI EMPRESA</v>
      </c>
      <c r="B2" s="137"/>
      <c r="C2" s="137"/>
      <c r="D2" s="137"/>
      <c r="E2" s="137"/>
      <c r="F2" s="58"/>
      <c r="G2" s="59"/>
    </row>
    <row r="3" spans="1:8" x14ac:dyDescent="0.2">
      <c r="A3" s="53" t="s">
        <v>130</v>
      </c>
      <c r="B3" s="135" t="str">
        <f>nombrecliente</f>
        <v>Sistema de Comunicaciones y Transportes, Sistema de Transporte Colectivo Metro, Administración General de Recursos, Línea 12 (Línea Dorada)</v>
      </c>
      <c r="C3" s="135"/>
      <c r="D3" s="135"/>
      <c r="E3" s="135"/>
      <c r="F3" s="2"/>
      <c r="G3" s="3"/>
    </row>
    <row r="4" spans="1:8" x14ac:dyDescent="0.2">
      <c r="A4" s="53"/>
      <c r="B4" s="135"/>
      <c r="C4" s="135"/>
      <c r="D4" s="135"/>
      <c r="E4" s="135"/>
      <c r="F4" s="2"/>
      <c r="G4" s="3"/>
    </row>
    <row r="5" spans="1:8" x14ac:dyDescent="0.2">
      <c r="A5" s="53" t="s">
        <v>263</v>
      </c>
      <c r="B5" s="2" t="str">
        <f>numerodeconcurso</f>
        <v>2009/0257-0001</v>
      </c>
      <c r="C5" s="2"/>
      <c r="D5" s="28" t="s">
        <v>1</v>
      </c>
      <c r="E5" s="52">
        <f>fechadeconcurso</f>
        <v>40017</v>
      </c>
      <c r="G5" s="3"/>
    </row>
    <row r="6" spans="1:8" x14ac:dyDescent="0.2">
      <c r="A6" s="53" t="s">
        <v>131</v>
      </c>
      <c r="B6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5"/>
      <c r="D6" s="135"/>
      <c r="E6" s="135"/>
      <c r="F6" s="40" t="s">
        <v>162</v>
      </c>
      <c r="G6" s="3" t="str">
        <f>plazocalculado&amp;" días"</f>
        <v>153 días</v>
      </c>
    </row>
    <row r="7" spans="1:8" x14ac:dyDescent="0.2">
      <c r="A7" s="54"/>
      <c r="B7" s="135"/>
      <c r="C7" s="135"/>
      <c r="D7" s="135"/>
      <c r="E7" s="135"/>
      <c r="F7" s="28" t="s">
        <v>132</v>
      </c>
      <c r="G7" s="63">
        <f>fechainicio</f>
        <v>40026</v>
      </c>
      <c r="H7" s="69"/>
    </row>
    <row r="8" spans="1:8" x14ac:dyDescent="0.2">
      <c r="A8" s="54"/>
      <c r="B8" s="135"/>
      <c r="C8" s="135"/>
      <c r="D8" s="135"/>
      <c r="E8" s="135"/>
      <c r="F8" s="28"/>
      <c r="G8" s="63"/>
      <c r="H8" s="69"/>
    </row>
    <row r="9" spans="1:8" x14ac:dyDescent="0.2">
      <c r="A9" s="54"/>
      <c r="B9" s="135"/>
      <c r="C9" s="135"/>
      <c r="D9" s="135"/>
      <c r="E9" s="135"/>
      <c r="F9" s="28" t="s">
        <v>133</v>
      </c>
      <c r="G9" s="63">
        <f>fechaterminacion</f>
        <v>40178</v>
      </c>
      <c r="H9" s="69"/>
    </row>
    <row r="10" spans="1:8" ht="12" thickBot="1" x14ac:dyDescent="0.25">
      <c r="A10" s="55" t="s">
        <v>134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C10" s="2"/>
      <c r="D10" s="4"/>
      <c r="E10" s="4"/>
      <c r="G10" s="3"/>
    </row>
    <row r="11" spans="1:8" ht="12.75" thickTop="1" thickBot="1" x14ac:dyDescent="0.25">
      <c r="A11" s="64" t="s">
        <v>22</v>
      </c>
      <c r="B11" s="66"/>
      <c r="C11" s="66"/>
      <c r="F11" s="67"/>
      <c r="G11" s="67"/>
    </row>
    <row r="12" spans="1:8" ht="12.75" thickTop="1" thickBot="1" x14ac:dyDescent="0.25">
      <c r="A12" s="104" t="s">
        <v>2</v>
      </c>
      <c r="B12" s="72" t="s">
        <v>3</v>
      </c>
      <c r="C12" s="72" t="s">
        <v>4</v>
      </c>
      <c r="D12" s="73" t="s">
        <v>5</v>
      </c>
      <c r="E12" s="74"/>
      <c r="F12" s="74"/>
      <c r="G12" s="74"/>
    </row>
    <row r="13" spans="1:8" ht="12" thickTop="1" x14ac:dyDescent="0.2">
      <c r="A13" s="74" t="s">
        <v>6</v>
      </c>
      <c r="B13" s="74"/>
      <c r="C13" s="74"/>
      <c r="D13" s="74"/>
      <c r="E13" s="74"/>
      <c r="F13" s="74"/>
      <c r="G13" s="74"/>
    </row>
    <row r="14" spans="1:8" x14ac:dyDescent="0.2">
      <c r="A14" s="75" t="s">
        <v>107</v>
      </c>
      <c r="B14" s="76" t="s">
        <v>116</v>
      </c>
      <c r="C14" s="80" t="s">
        <v>7</v>
      </c>
      <c r="D14" s="83" t="s">
        <v>209</v>
      </c>
      <c r="E14" s="74"/>
      <c r="F14" s="74"/>
      <c r="G14" s="74"/>
    </row>
    <row r="15" spans="1:8" x14ac:dyDescent="0.2">
      <c r="A15" s="101"/>
      <c r="B15" s="84"/>
      <c r="C15" s="102"/>
      <c r="D15" s="85" t="s">
        <v>210</v>
      </c>
      <c r="E15" s="74"/>
      <c r="F15" s="74"/>
      <c r="G15" s="74"/>
    </row>
    <row r="16" spans="1:8" x14ac:dyDescent="0.2">
      <c r="A16" s="101"/>
      <c r="B16" s="84"/>
      <c r="C16" s="102"/>
      <c r="D16" s="103"/>
      <c r="E16" s="87"/>
      <c r="F16" s="74"/>
      <c r="G16" s="74"/>
    </row>
    <row r="17" spans="1:7" x14ac:dyDescent="0.2">
      <c r="A17" s="74" t="s">
        <v>157</v>
      </c>
      <c r="B17" s="74"/>
      <c r="C17" s="74"/>
      <c r="D17" s="74"/>
      <c r="E17" s="84"/>
      <c r="F17" s="84"/>
      <c r="G17" s="74"/>
    </row>
    <row r="18" spans="1:7" x14ac:dyDescent="0.2">
      <c r="A18" s="88"/>
      <c r="B18" s="89"/>
      <c r="C18" s="89"/>
      <c r="D18" s="114"/>
      <c r="E18" s="117"/>
      <c r="F18" s="74"/>
      <c r="G18" s="74"/>
    </row>
    <row r="19" spans="1:7" x14ac:dyDescent="0.2">
      <c r="A19" s="92" t="str">
        <f>cargo&amp;": "&amp;responsable</f>
        <v>DIRECTOR GENERAL: ENCARGADO CORRESPONDIENTE</v>
      </c>
      <c r="B19" s="84"/>
      <c r="C19" s="74"/>
      <c r="D19" s="115"/>
      <c r="E19" s="117"/>
      <c r="F19" s="74"/>
      <c r="G19" s="74"/>
    </row>
    <row r="20" spans="1:7" x14ac:dyDescent="0.2">
      <c r="A20" s="95"/>
      <c r="B20" s="96"/>
      <c r="C20" s="96"/>
      <c r="D20" s="116"/>
      <c r="E20" s="117"/>
      <c r="F20" s="74"/>
      <c r="G20" s="74"/>
    </row>
    <row r="21" spans="1:7" x14ac:dyDescent="0.2">
      <c r="A21" s="74"/>
      <c r="B21" s="74"/>
      <c r="C21" s="74"/>
      <c r="D21" s="74"/>
      <c r="E21" s="74"/>
      <c r="F21" s="74"/>
      <c r="G21" s="74" t="s">
        <v>9</v>
      </c>
    </row>
  </sheetData>
  <mergeCells count="3">
    <mergeCell ref="A2:E2"/>
    <mergeCell ref="B6:E9"/>
    <mergeCell ref="B3:E4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GridLines="0" showZeros="0" zoomScaleNormal="100" workbookViewId="0">
      <selection activeCell="B6" sqref="B6:F9"/>
    </sheetView>
  </sheetViews>
  <sheetFormatPr baseColWidth="10" defaultRowHeight="11.25" x14ac:dyDescent="0.2"/>
  <cols>
    <col min="1" max="1" width="16" style="1" customWidth="1"/>
    <col min="2" max="2" width="11" style="1" customWidth="1"/>
    <col min="3" max="3" width="36" style="1" customWidth="1"/>
    <col min="4" max="4" width="10" style="1" customWidth="1"/>
    <col min="5" max="6" width="18" style="1" customWidth="1"/>
    <col min="7" max="7" width="13.3984375" style="1" bestFit="1" customWidth="1"/>
    <col min="8" max="8" width="13.3984375" style="1" customWidth="1"/>
    <col min="9" max="16384" width="11.19921875" style="1"/>
  </cols>
  <sheetData>
    <row r="1" spans="1:9" ht="12" thickBot="1" x14ac:dyDescent="0.25">
      <c r="A1" s="1" t="s">
        <v>0</v>
      </c>
    </row>
    <row r="2" spans="1:9" ht="12.75" customHeight="1" thickTop="1" x14ac:dyDescent="0.25">
      <c r="A2" s="136" t="str">
        <f>razonsocial</f>
        <v>MI EMPRESA</v>
      </c>
      <c r="B2" s="137"/>
      <c r="C2" s="137"/>
      <c r="D2" s="137"/>
      <c r="E2" s="137"/>
      <c r="F2" s="137"/>
      <c r="G2" s="56"/>
      <c r="H2" s="57"/>
    </row>
    <row r="3" spans="1:9" x14ac:dyDescent="0.2">
      <c r="A3" s="53" t="s">
        <v>130</v>
      </c>
      <c r="B3" s="135" t="str">
        <f>nombrecliente</f>
        <v>Sistema de Comunicaciones y Transportes, Sistema de Transporte Colectivo Metro, Administración General de Recursos, Línea 12 (Línea Dorada)</v>
      </c>
      <c r="C3" s="135"/>
      <c r="D3" s="135"/>
      <c r="E3" s="135"/>
      <c r="F3" s="135"/>
      <c r="G3" s="2"/>
      <c r="H3" s="3"/>
    </row>
    <row r="4" spans="1:9" x14ac:dyDescent="0.2">
      <c r="A4" s="53"/>
      <c r="B4" s="135"/>
      <c r="C4" s="135"/>
      <c r="D4" s="135"/>
      <c r="E4" s="135"/>
      <c r="F4" s="135"/>
      <c r="G4" s="2"/>
      <c r="H4" s="3"/>
    </row>
    <row r="5" spans="1:9" x14ac:dyDescent="0.2">
      <c r="A5" s="53" t="s">
        <v>263</v>
      </c>
      <c r="B5" s="2" t="str">
        <f>numerodeconcurso</f>
        <v>2009/0257-0001</v>
      </c>
      <c r="D5" s="2"/>
      <c r="E5" s="28" t="s">
        <v>1</v>
      </c>
      <c r="F5" s="52">
        <f>fechadeconcurso</f>
        <v>40017</v>
      </c>
      <c r="H5" s="3"/>
    </row>
    <row r="6" spans="1:9" x14ac:dyDescent="0.2">
      <c r="A6" s="53" t="s">
        <v>131</v>
      </c>
      <c r="B6" s="13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8"/>
      <c r="D6" s="138"/>
      <c r="E6" s="138"/>
      <c r="F6" s="138"/>
      <c r="G6" s="40" t="s">
        <v>162</v>
      </c>
      <c r="H6" s="3" t="str">
        <f>plazocalculado&amp;" días"</f>
        <v>153 días</v>
      </c>
    </row>
    <row r="7" spans="1:9" x14ac:dyDescent="0.2">
      <c r="A7" s="54"/>
      <c r="B7" s="138"/>
      <c r="C7" s="138"/>
      <c r="D7" s="138"/>
      <c r="E7" s="138"/>
      <c r="F7" s="138"/>
      <c r="G7" s="28" t="s">
        <v>132</v>
      </c>
      <c r="H7" s="63">
        <f>fechainicio</f>
        <v>40026</v>
      </c>
      <c r="I7" s="69"/>
    </row>
    <row r="8" spans="1:9" x14ac:dyDescent="0.2">
      <c r="A8" s="54"/>
      <c r="B8" s="138"/>
      <c r="C8" s="138"/>
      <c r="D8" s="138"/>
      <c r="E8" s="138"/>
      <c r="F8" s="138"/>
      <c r="G8" s="28"/>
      <c r="H8" s="68"/>
      <c r="I8" s="2"/>
    </row>
    <row r="9" spans="1:9" x14ac:dyDescent="0.2">
      <c r="A9" s="54"/>
      <c r="B9" s="138"/>
      <c r="C9" s="138"/>
      <c r="D9" s="138"/>
      <c r="E9" s="138"/>
      <c r="F9" s="138"/>
      <c r="G9" s="28" t="s">
        <v>133</v>
      </c>
      <c r="H9" s="68">
        <f>fechaterminacion</f>
        <v>40178</v>
      </c>
    </row>
    <row r="10" spans="1:9" ht="12" thickBot="1" x14ac:dyDescent="0.25">
      <c r="A10" s="55" t="s">
        <v>134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D10" s="2"/>
      <c r="H10" s="5"/>
    </row>
    <row r="11" spans="1:9" ht="14.25" thickTop="1" thickBot="1" x14ac:dyDescent="0.25">
      <c r="A11" s="64" t="s">
        <v>22</v>
      </c>
      <c r="B11" s="70"/>
      <c r="C11" s="66"/>
      <c r="D11" s="66"/>
      <c r="E11" s="66"/>
      <c r="F11" s="66"/>
      <c r="G11" s="67"/>
    </row>
    <row r="12" spans="1:9" ht="12.75" thickTop="1" thickBot="1" x14ac:dyDescent="0.25">
      <c r="A12" s="104" t="s">
        <v>262</v>
      </c>
      <c r="B12" s="72" t="s">
        <v>2</v>
      </c>
      <c r="C12" s="72" t="s">
        <v>3</v>
      </c>
      <c r="D12" s="72" t="s">
        <v>4</v>
      </c>
      <c r="E12" s="100" t="s">
        <v>156</v>
      </c>
      <c r="F12" s="73" t="s">
        <v>5</v>
      </c>
      <c r="G12" s="74"/>
      <c r="H12" s="74"/>
    </row>
    <row r="13" spans="1:9" ht="12" thickTop="1" x14ac:dyDescent="0.2">
      <c r="A13" s="74" t="s">
        <v>6</v>
      </c>
      <c r="B13" s="74"/>
      <c r="C13" s="74"/>
      <c r="D13" s="74"/>
      <c r="E13" s="74"/>
      <c r="F13" s="74"/>
      <c r="G13" s="74"/>
      <c r="H13" s="74"/>
    </row>
    <row r="14" spans="1:9" x14ac:dyDescent="0.2">
      <c r="A14" s="105" t="s">
        <v>260</v>
      </c>
      <c r="B14" s="75" t="s">
        <v>107</v>
      </c>
      <c r="C14" s="76" t="s">
        <v>116</v>
      </c>
      <c r="D14" s="80" t="s">
        <v>7</v>
      </c>
      <c r="E14" s="78" t="s">
        <v>8</v>
      </c>
      <c r="F14" s="83" t="s">
        <v>209</v>
      </c>
      <c r="G14" s="74"/>
      <c r="H14" s="74"/>
    </row>
    <row r="15" spans="1:9" x14ac:dyDescent="0.2">
      <c r="A15" s="101"/>
      <c r="B15" s="101"/>
      <c r="C15" s="84"/>
      <c r="D15" s="102"/>
      <c r="E15" s="103"/>
      <c r="F15" s="85" t="s">
        <v>210</v>
      </c>
      <c r="G15" s="74"/>
      <c r="H15" s="74"/>
    </row>
    <row r="16" spans="1:9" x14ac:dyDescent="0.2">
      <c r="A16" s="101"/>
      <c r="B16" s="101"/>
      <c r="C16" s="84"/>
      <c r="D16" s="102"/>
      <c r="E16" s="103"/>
      <c r="F16" s="86" t="s">
        <v>211</v>
      </c>
      <c r="G16" s="74"/>
      <c r="H16" s="74"/>
    </row>
    <row r="17" spans="1:8" x14ac:dyDescent="0.2">
      <c r="A17" s="101"/>
      <c r="B17" s="101"/>
      <c r="C17" s="84"/>
      <c r="D17" s="102"/>
      <c r="E17" s="103"/>
      <c r="F17" s="87"/>
      <c r="G17" s="74"/>
      <c r="H17" s="74"/>
    </row>
    <row r="18" spans="1:8" x14ac:dyDescent="0.2">
      <c r="A18" s="74" t="s">
        <v>157</v>
      </c>
      <c r="B18" s="74"/>
      <c r="C18" s="74"/>
      <c r="D18" s="74"/>
      <c r="E18" s="74"/>
      <c r="F18" s="74"/>
      <c r="G18" s="84"/>
      <c r="H18" s="74"/>
    </row>
    <row r="19" spans="1:8" x14ac:dyDescent="0.2">
      <c r="A19" s="88"/>
      <c r="B19" s="89"/>
      <c r="C19" s="89"/>
      <c r="D19" s="89"/>
      <c r="E19" s="90"/>
      <c r="F19" s="91"/>
      <c r="G19" s="74"/>
      <c r="H19" s="74"/>
    </row>
    <row r="20" spans="1:8" x14ac:dyDescent="0.2">
      <c r="A20" s="92" t="str">
        <f>cargo&amp;": "&amp;responsable</f>
        <v>DIRECTOR GENERAL: ENCARGADO CORRESPONDIENTE</v>
      </c>
      <c r="B20" s="84"/>
      <c r="C20" s="74"/>
      <c r="D20" s="84"/>
      <c r="E20" s="93" t="s">
        <v>158</v>
      </c>
      <c r="F20" s="94" t="s">
        <v>215</v>
      </c>
      <c r="G20" s="74"/>
      <c r="H20" s="74"/>
    </row>
    <row r="21" spans="1:8" x14ac:dyDescent="0.2">
      <c r="A21" s="95"/>
      <c r="B21" s="96"/>
      <c r="C21" s="96"/>
      <c r="D21" s="96"/>
      <c r="E21" s="97" t="s">
        <v>159</v>
      </c>
      <c r="F21" s="98" t="s">
        <v>216</v>
      </c>
      <c r="G21" s="74"/>
      <c r="H21" s="74"/>
    </row>
    <row r="22" spans="1:8" x14ac:dyDescent="0.2">
      <c r="A22" s="74"/>
      <c r="B22" s="74"/>
      <c r="C22" s="74"/>
      <c r="D22" s="74"/>
      <c r="E22" s="74"/>
      <c r="F22" s="74"/>
      <c r="G22" s="74"/>
      <c r="H22" s="74" t="s">
        <v>9</v>
      </c>
    </row>
  </sheetData>
  <mergeCells count="3">
    <mergeCell ref="A2:F2"/>
    <mergeCell ref="B3:F4"/>
    <mergeCell ref="B6:F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Específicos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%Rel.</vt:lpstr>
      <vt:lpstr>j)Materiales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2018-04-04T21:09:50Z</cp:lastPrinted>
  <dcterms:created xsi:type="dcterms:W3CDTF">2003-10-02T22:07:43Z</dcterms:created>
  <dcterms:modified xsi:type="dcterms:W3CDTF">2025-08-15T22:05:59Z</dcterms:modified>
</cp:coreProperties>
</file>